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DieseArbeitsmappe" defaultThemeVersion="166925"/>
  <mc:AlternateContent xmlns:mc="http://schemas.openxmlformats.org/markup-compatibility/2006">
    <mc:Choice Requires="x15">
      <x15ac:absPath xmlns:x15ac="http://schemas.microsoft.com/office/spreadsheetml/2010/11/ac" url="https://stadtnbg-my.sharepoint.com/personal/manuel_massari_schulen_nuernberg_de/Documents/Dokumente/Fachberatung Sport/Sport Quali/Tools zur Erstellung eines Sportqualis/Teil C_Mannschaftssportarten/"/>
    </mc:Choice>
  </mc:AlternateContent>
  <xr:revisionPtr revIDLastSave="59" documentId="8_{853B036E-EAFF-4BF3-941A-25579E03033C}" xr6:coauthVersionLast="47" xr6:coauthVersionMax="47" xr10:uidLastSave="{B4638C0F-4F55-4947-A4C6-0F71CEB0BB2C}"/>
  <workbookProtection workbookAlgorithmName="SHA-512" workbookHashValue="K3MNs8KEwNZryUFuTPBuYFirX+9B4RSOYhY8asXTSWQT2qxNC7jbLV+69hjjbX0h9cpLAEXcPvTFqjjP+uXo6Q==" workbookSaltValue="dm5as3neVkfwd1sEnEpN5Q==" workbookSpinCount="100000" lockStructure="1"/>
  <bookViews>
    <workbookView xWindow="-110" yWindow="-110" windowWidth="19420" windowHeight="10420" tabRatio="524" xr2:uid="{CD9B85C1-4DDC-4B23-B353-71D3606354D9}"/>
  </bookViews>
  <sheets>
    <sheet name="Hinweise" sheetId="9" r:id="rId1"/>
    <sheet name="Prüfung" sheetId="5" r:id="rId2"/>
    <sheet name="Lösung" sheetId="7" r:id="rId3"/>
    <sheet name="Fragenkatalog" sheetId="8" r:id="rId4"/>
    <sheet name="Fragensammlung" sheetId="2" state="hidden" r:id="rId5"/>
  </sheets>
  <definedNames>
    <definedName name="_xlnm.Print_Area" localSheetId="3">INDIRECT(Fragenkatalog!$A$1)</definedName>
    <definedName name="_xlnm.Print_Area" localSheetId="2">INDIRECT(Lösung!$A$1)</definedName>
    <definedName name="_xlnm.Print_Area" localSheetId="1">INDIRECT(Prüfung!$A$1)</definedName>
  </definedNames>
  <calcPr calcId="191028" calcMode="manual"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 i="2" l="1"/>
  <c r="E297" i="8"/>
  <c r="E295" i="8"/>
  <c r="J432" i="8"/>
  <c r="E433" i="8"/>
  <c r="E431" i="8"/>
  <c r="J415" i="8"/>
  <c r="E416" i="8"/>
  <c r="E414" i="8"/>
  <c r="J398" i="8"/>
  <c r="E399" i="8"/>
  <c r="E397" i="8"/>
  <c r="J381" i="8"/>
  <c r="E382" i="8"/>
  <c r="E380" i="8"/>
  <c r="J364" i="8"/>
  <c r="E365" i="8"/>
  <c r="E363" i="8"/>
  <c r="J347" i="8"/>
  <c r="E348" i="8"/>
  <c r="E346" i="8"/>
  <c r="J330" i="8"/>
  <c r="E331" i="8"/>
  <c r="E329" i="8"/>
  <c r="J313" i="8"/>
  <c r="E314" i="8"/>
  <c r="E312" i="8"/>
  <c r="J296" i="8"/>
  <c r="J279" i="8"/>
  <c r="E280" i="8"/>
  <c r="E278" i="8"/>
  <c r="J262" i="8"/>
  <c r="E263" i="8"/>
  <c r="E261" i="8"/>
  <c r="J245" i="8"/>
  <c r="E246" i="8"/>
  <c r="E244" i="8"/>
  <c r="J228" i="8"/>
  <c r="E229" i="8"/>
  <c r="E227" i="8"/>
  <c r="J211" i="8"/>
  <c r="E212" i="8"/>
  <c r="E210" i="8"/>
  <c r="J194" i="8"/>
  <c r="E195" i="8"/>
  <c r="E193" i="8"/>
  <c r="J177" i="8"/>
  <c r="E178" i="8"/>
  <c r="E176" i="8"/>
  <c r="J160" i="8"/>
  <c r="E161" i="8"/>
  <c r="E159" i="8"/>
  <c r="J143" i="8"/>
  <c r="E144" i="8"/>
  <c r="E142" i="8"/>
  <c r="J126" i="8"/>
  <c r="E127" i="8"/>
  <c r="E125" i="8"/>
  <c r="J109" i="8"/>
  <c r="E110" i="8"/>
  <c r="E108" i="8"/>
  <c r="J92" i="8"/>
  <c r="E93" i="8"/>
  <c r="E91" i="8"/>
  <c r="J75" i="8"/>
  <c r="E76" i="8"/>
  <c r="E74" i="8"/>
  <c r="J58" i="8"/>
  <c r="E59" i="8"/>
  <c r="E57" i="8"/>
  <c r="J41" i="8"/>
  <c r="E42" i="8"/>
  <c r="E40" i="8"/>
  <c r="J24" i="8"/>
  <c r="E25" i="8"/>
  <c r="E23" i="8"/>
  <c r="J7" i="8"/>
  <c r="E8" i="8"/>
  <c r="E6" i="8"/>
  <c r="J3" i="7"/>
  <c r="J3" i="5"/>
  <c r="L27" i="2"/>
  <c r="L26" i="2"/>
  <c r="L25" i="2"/>
  <c r="L24" i="2"/>
  <c r="L23" i="2"/>
  <c r="L22" i="2"/>
  <c r="L21" i="2"/>
  <c r="L20" i="2"/>
  <c r="L19" i="2"/>
  <c r="L18" i="2"/>
  <c r="L17" i="2"/>
  <c r="L16" i="2"/>
  <c r="L15" i="2"/>
  <c r="L14" i="2"/>
  <c r="L13" i="2"/>
  <c r="L12" i="2"/>
  <c r="L11" i="2"/>
  <c r="L10" i="2"/>
  <c r="L9" i="2"/>
  <c r="L8" i="2"/>
  <c r="L7" i="2"/>
  <c r="L6" i="2"/>
  <c r="L5" i="2"/>
  <c r="L4" i="2"/>
  <c r="L3" i="2"/>
  <c r="L2" i="2"/>
  <c r="M16" i="2" l="1"/>
  <c r="N16" i="2" s="1"/>
  <c r="M8" i="2"/>
  <c r="N8" i="2" s="1"/>
  <c r="M10" i="2"/>
  <c r="N10" i="2" s="1"/>
  <c r="M13" i="2"/>
  <c r="N13" i="2" s="1"/>
  <c r="M25" i="2"/>
  <c r="N25" i="2" s="1"/>
  <c r="M5" i="2"/>
  <c r="N5" i="2" s="1"/>
  <c r="M7" i="2"/>
  <c r="N7" i="2" s="1"/>
  <c r="M9" i="2"/>
  <c r="N9" i="2" s="1"/>
  <c r="M11" i="2"/>
  <c r="N11" i="2" s="1"/>
  <c r="M24" i="2"/>
  <c r="N24" i="2" s="1"/>
  <c r="M6" i="2"/>
  <c r="N6" i="2" s="1"/>
  <c r="M12" i="2"/>
  <c r="N12" i="2" s="1"/>
  <c r="M23" i="2"/>
  <c r="N23" i="2" s="1"/>
  <c r="M3" i="2"/>
  <c r="N3" i="2" s="1"/>
  <c r="M22" i="2"/>
  <c r="N22" i="2" s="1"/>
  <c r="M17" i="2"/>
  <c r="N17" i="2" s="1"/>
  <c r="M4" i="2"/>
  <c r="N4" i="2" s="1"/>
  <c r="M2" i="2"/>
  <c r="N2" i="2" s="1"/>
  <c r="M21" i="2"/>
  <c r="N21" i="2" s="1"/>
  <c r="M19" i="2"/>
  <c r="N19" i="2" s="1"/>
  <c r="M15" i="2"/>
  <c r="N15" i="2" s="1"/>
  <c r="M26" i="2"/>
  <c r="N26" i="2" s="1"/>
  <c r="M20" i="2"/>
  <c r="N20" i="2" s="1"/>
  <c r="M18" i="2"/>
  <c r="N18" i="2" s="1"/>
  <c r="M14" i="2"/>
  <c r="N14" i="2" s="1"/>
  <c r="M27" i="2"/>
  <c r="N27" i="2" s="1"/>
  <c r="O2" i="2" l="1"/>
  <c r="Q2" i="2" s="1"/>
  <c r="P3" i="2" l="1"/>
  <c r="R2" i="2"/>
  <c r="O3" i="2"/>
  <c r="O4" i="2" l="1"/>
  <c r="Q3" i="2"/>
  <c r="P4" i="2"/>
  <c r="R3" i="2" l="1"/>
  <c r="O5" i="2"/>
  <c r="P5" i="2"/>
  <c r="Q4" i="2"/>
  <c r="R4" i="2" l="1"/>
  <c r="Q5" i="2"/>
  <c r="O6" i="2"/>
  <c r="P6" i="2"/>
  <c r="Q6" i="2" l="1"/>
  <c r="P7" i="2"/>
  <c r="O7" i="2"/>
  <c r="R5" i="2"/>
  <c r="P8" i="2" l="1"/>
  <c r="O8" i="2"/>
  <c r="Q7" i="2"/>
  <c r="R6" i="2"/>
  <c r="R7" i="2" l="1"/>
  <c r="O9" i="2"/>
  <c r="P9" i="2"/>
  <c r="Q8" i="2"/>
  <c r="R8" i="2" l="1"/>
  <c r="Q9" i="2"/>
  <c r="O10" i="2"/>
  <c r="P10" i="2"/>
  <c r="Q10" i="2" l="1"/>
  <c r="P11" i="2"/>
  <c r="O11" i="2"/>
  <c r="R9" i="2"/>
  <c r="Q11" i="2" l="1"/>
  <c r="O12" i="2"/>
  <c r="P12" i="2"/>
  <c r="R10" i="2"/>
  <c r="Q12" i="2" l="1"/>
  <c r="P13" i="2"/>
  <c r="O13" i="2"/>
  <c r="R11" i="2"/>
  <c r="O14" i="2" l="1"/>
  <c r="Q13" i="2"/>
  <c r="P14" i="2"/>
  <c r="R12" i="2"/>
  <c r="R13" i="2" l="1"/>
  <c r="Q14" i="2"/>
  <c r="O15" i="2"/>
  <c r="P15" i="2"/>
  <c r="P16" i="2" l="1"/>
  <c r="O16" i="2"/>
  <c r="Q15" i="2"/>
  <c r="R14" i="2"/>
  <c r="R15" i="2" l="1"/>
  <c r="P17" i="2"/>
  <c r="O17" i="2"/>
  <c r="Q16" i="2"/>
  <c r="R16" i="2" l="1"/>
  <c r="Q17" i="2"/>
  <c r="P18" i="2"/>
  <c r="O18" i="2"/>
  <c r="Q18" i="2" l="1"/>
  <c r="P19" i="2"/>
  <c r="O19" i="2"/>
  <c r="R17" i="2"/>
  <c r="P20" i="2" l="1"/>
  <c r="O20" i="2"/>
  <c r="Q19" i="2"/>
  <c r="R18" i="2"/>
  <c r="R19" i="2" l="1"/>
  <c r="O21" i="2"/>
  <c r="P21" i="2"/>
  <c r="Q20" i="2"/>
  <c r="R20" i="2" l="1"/>
  <c r="Q21" i="2"/>
  <c r="O22" i="2"/>
  <c r="P22" i="2"/>
  <c r="Q22" i="2" l="1"/>
  <c r="O23" i="2"/>
  <c r="P23" i="2"/>
  <c r="R21" i="2"/>
  <c r="O24" i="2" l="1"/>
  <c r="P24" i="2"/>
  <c r="Q23" i="2"/>
  <c r="R22" i="2"/>
  <c r="R23" i="2" l="1"/>
  <c r="Q24" i="2"/>
  <c r="O25" i="2"/>
  <c r="P25" i="2"/>
  <c r="O26" i="2" l="1"/>
  <c r="Q25" i="2"/>
  <c r="P26" i="2"/>
  <c r="R24" i="2"/>
  <c r="R25" i="2" l="1"/>
  <c r="Q26" i="2"/>
  <c r="P27" i="2"/>
  <c r="O27" i="2"/>
  <c r="Q27" i="2" l="1"/>
  <c r="W2" i="2" s="1"/>
  <c r="R26" i="2"/>
  <c r="R27" i="2" l="1"/>
  <c r="W3" i="2" l="1"/>
  <c r="S23" i="2" s="1" a="1"/>
  <c r="S23" i="2" s="1"/>
  <c r="S22" i="2" l="1" a="1"/>
  <c r="S22" i="2" s="1"/>
  <c r="S19" i="2" a="1"/>
  <c r="S19" i="2" s="1"/>
  <c r="S26" i="2" a="1"/>
  <c r="S26" i="2" s="1"/>
  <c r="S16" i="2" a="1"/>
  <c r="S16" i="2" s="1"/>
  <c r="S21" i="2" a="1"/>
  <c r="S21" i="2" s="1"/>
  <c r="S20" i="2" a="1"/>
  <c r="S20" i="2" s="1"/>
  <c r="S11" i="2" a="1"/>
  <c r="S11" i="2" s="1"/>
  <c r="S18" i="2" a="1"/>
  <c r="S18" i="2" s="1"/>
  <c r="S15" i="2" a="1"/>
  <c r="S15" i="2" s="1"/>
  <c r="S13" i="2" a="1"/>
  <c r="S13" i="2" s="1"/>
  <c r="S6" i="2" a="1"/>
  <c r="S6" i="2" s="1"/>
  <c r="S17" i="2" a="1"/>
  <c r="S17" i="2" s="1"/>
  <c r="S14" i="2" a="1"/>
  <c r="S14" i="2" s="1"/>
  <c r="S12" i="2" a="1"/>
  <c r="S12" i="2" s="1"/>
  <c r="S10" i="2" a="1"/>
  <c r="S10" i="2" s="1"/>
  <c r="S9" i="2" a="1"/>
  <c r="S9" i="2" s="1"/>
  <c r="S8" i="2" a="1"/>
  <c r="S8" i="2" s="1"/>
  <c r="S7" i="2" a="1"/>
  <c r="S7" i="2" s="1"/>
  <c r="S5" i="2" a="1"/>
  <c r="S5" i="2" s="1"/>
  <c r="S2" i="2" a="1"/>
  <c r="S2" i="2" s="1"/>
  <c r="S4" i="2" a="1"/>
  <c r="S4" i="2" s="1"/>
  <c r="S3" i="2" a="1"/>
  <c r="S3" i="2" s="1"/>
  <c r="S27" i="2" a="1"/>
  <c r="S27" i="2" s="1"/>
  <c r="S25" i="2" a="1"/>
  <c r="S25" i="2" s="1"/>
  <c r="S24" i="2" a="1"/>
  <c r="S24" i="2" s="1"/>
  <c r="W5" i="2" l="1"/>
  <c r="A1" i="8"/>
  <c r="T2" i="2" a="1"/>
  <c r="T2" i="2" s="1"/>
  <c r="N6" i="8" l="1"/>
  <c r="N6" i="7"/>
  <c r="E8" i="7" s="1"/>
  <c r="G1" i="5"/>
  <c r="A1" i="5" s="1"/>
  <c r="G1" i="7"/>
  <c r="A1" i="7" s="1"/>
  <c r="T3" i="2" a="1"/>
  <c r="T3" i="2" s="1"/>
  <c r="T4" i="2" s="1" a="1"/>
  <c r="T4" i="2" s="1"/>
  <c r="T5" i="2" s="1" a="1"/>
  <c r="T5" i="2" s="1"/>
  <c r="T6" i="2" s="1" a="1"/>
  <c r="T6" i="2" s="1"/>
  <c r="T7" i="2" s="1" a="1"/>
  <c r="T7" i="2" s="1"/>
  <c r="T8" i="2" s="1" a="1"/>
  <c r="T8" i="2" s="1"/>
  <c r="T9" i="2" s="1" a="1"/>
  <c r="T9" i="2" s="1"/>
  <c r="N40" i="8" l="1"/>
  <c r="N91" i="8"/>
  <c r="N23" i="8"/>
  <c r="O14" i="8"/>
  <c r="O12" i="8"/>
  <c r="O10" i="8"/>
  <c r="O8" i="8"/>
  <c r="O18" i="8"/>
  <c r="O16" i="8"/>
  <c r="P6" i="8"/>
  <c r="N74" i="8"/>
  <c r="N57" i="8"/>
  <c r="N74" i="7"/>
  <c r="E76" i="7" s="1"/>
  <c r="O12" i="7"/>
  <c r="O8" i="7"/>
  <c r="J7" i="7"/>
  <c r="P6" i="7"/>
  <c r="E6" i="7"/>
  <c r="O16" i="7"/>
  <c r="O14" i="7"/>
  <c r="O10" i="7"/>
  <c r="O18" i="7"/>
  <c r="N57" i="7"/>
  <c r="E59" i="7" s="1"/>
  <c r="N40" i="7"/>
  <c r="E42" i="7" s="1"/>
  <c r="N91" i="7"/>
  <c r="E93" i="7" s="1"/>
  <c r="N23" i="7"/>
  <c r="E25" i="7" s="1"/>
  <c r="N23" i="5"/>
  <c r="O35" i="5" s="1"/>
  <c r="N57" i="5"/>
  <c r="O69" i="5" s="1"/>
  <c r="N74" i="5"/>
  <c r="E74" i="5" s="1"/>
  <c r="N40" i="5"/>
  <c r="O52" i="5" s="1"/>
  <c r="N91" i="5"/>
  <c r="O93" i="5" s="1"/>
  <c r="T10" i="2" a="1"/>
  <c r="T10" i="2" s="1"/>
  <c r="T11" i="2" s="1" a="1"/>
  <c r="T11" i="2" s="1"/>
  <c r="T12" i="2" s="1" a="1"/>
  <c r="T12" i="2" s="1"/>
  <c r="T13" i="2" s="1" a="1"/>
  <c r="T13" i="2" s="1"/>
  <c r="T14" i="2" s="1" a="1"/>
  <c r="T14" i="2" s="1"/>
  <c r="T15" i="2" s="1" a="1"/>
  <c r="T15" i="2" s="1"/>
  <c r="T16" i="2" s="1" a="1"/>
  <c r="T16" i="2" s="1"/>
  <c r="T17" i="2" s="1" a="1"/>
  <c r="T17" i="2" s="1"/>
  <c r="T18" i="2" s="1" a="1"/>
  <c r="T18" i="2" s="1"/>
  <c r="T19" i="2" s="1" a="1"/>
  <c r="T19" i="2" s="1"/>
  <c r="T20" i="2" s="1" a="1"/>
  <c r="T20" i="2" s="1"/>
  <c r="T21" i="2" s="1" a="1"/>
  <c r="T21" i="2" s="1"/>
  <c r="T22" i="2" s="1" a="1"/>
  <c r="T22" i="2" s="1"/>
  <c r="T23" i="2" s="1" a="1"/>
  <c r="T23" i="2" s="1"/>
  <c r="T24" i="2" s="1" a="1"/>
  <c r="T24" i="2" s="1"/>
  <c r="T25" i="2" s="1" a="1"/>
  <c r="T25" i="2" s="1"/>
  <c r="T26" i="2" s="1" a="1"/>
  <c r="T26" i="2" s="1"/>
  <c r="T27" i="2" s="1" a="1"/>
  <c r="T27" i="2" s="1"/>
  <c r="N108" i="8" l="1"/>
  <c r="O118" i="8" s="1"/>
  <c r="N125" i="7"/>
  <c r="E127" i="7" s="1"/>
  <c r="N108" i="7"/>
  <c r="E110" i="7" s="1"/>
  <c r="N125" i="8"/>
  <c r="O127" i="8" s="1"/>
  <c r="N363" i="8"/>
  <c r="O371" i="8" s="1"/>
  <c r="N176" i="8"/>
  <c r="O188" i="8" s="1"/>
  <c r="N142" i="8"/>
  <c r="O150" i="8" s="1"/>
  <c r="N261" i="8"/>
  <c r="N448" i="8"/>
  <c r="N295" i="8"/>
  <c r="O65" i="8"/>
  <c r="O63" i="8"/>
  <c r="O61" i="8"/>
  <c r="O59" i="8"/>
  <c r="O69" i="8"/>
  <c r="O67" i="8"/>
  <c r="P57" i="8"/>
  <c r="N193" i="8"/>
  <c r="O137" i="8"/>
  <c r="P125" i="8"/>
  <c r="P91" i="8"/>
  <c r="O99" i="8"/>
  <c r="O97" i="8"/>
  <c r="O95" i="8"/>
  <c r="O93" i="8"/>
  <c r="O103" i="8"/>
  <c r="O101" i="8"/>
  <c r="N244" i="8"/>
  <c r="O110" i="8"/>
  <c r="O120" i="8"/>
  <c r="P108" i="8"/>
  <c r="P40" i="8"/>
  <c r="O48" i="8"/>
  <c r="O46" i="8"/>
  <c r="O44" i="8"/>
  <c r="O42" i="8"/>
  <c r="O52" i="8"/>
  <c r="O50" i="8"/>
  <c r="N278" i="8"/>
  <c r="N414" i="8"/>
  <c r="N312" i="8"/>
  <c r="N431" i="8"/>
  <c r="N159" i="8"/>
  <c r="N397" i="8"/>
  <c r="N380" i="8"/>
  <c r="N346" i="8"/>
  <c r="O35" i="8"/>
  <c r="P23" i="8"/>
  <c r="O33" i="8"/>
  <c r="O25" i="8"/>
  <c r="O31" i="8"/>
  <c r="O29" i="8"/>
  <c r="O27" i="8"/>
  <c r="O86" i="8"/>
  <c r="P74" i="8"/>
  <c r="O84" i="8"/>
  <c r="O82" i="8"/>
  <c r="O80" i="8"/>
  <c r="O78" i="8"/>
  <c r="O76" i="8"/>
  <c r="N210" i="8"/>
  <c r="N227" i="8"/>
  <c r="N329" i="8"/>
  <c r="N278" i="7"/>
  <c r="E280" i="7" s="1"/>
  <c r="N312" i="7"/>
  <c r="E314" i="7" s="1"/>
  <c r="O33" i="7"/>
  <c r="O29" i="7"/>
  <c r="O27" i="7"/>
  <c r="E23" i="7"/>
  <c r="O25" i="7"/>
  <c r="J24" i="7"/>
  <c r="P23" i="7"/>
  <c r="O35" i="7"/>
  <c r="O31" i="7"/>
  <c r="N227" i="7"/>
  <c r="E229" i="7" s="1"/>
  <c r="O135" i="7"/>
  <c r="O131" i="7"/>
  <c r="O129" i="7"/>
  <c r="E125" i="7"/>
  <c r="J126" i="7"/>
  <c r="P125" i="7"/>
  <c r="N261" i="7"/>
  <c r="E263" i="7" s="1"/>
  <c r="N295" i="7"/>
  <c r="E297" i="7" s="1"/>
  <c r="N193" i="7"/>
  <c r="E195" i="7" s="1"/>
  <c r="O93" i="7"/>
  <c r="P91" i="7"/>
  <c r="O99" i="7"/>
  <c r="E91" i="7"/>
  <c r="O103" i="7"/>
  <c r="O101" i="7"/>
  <c r="O97" i="7"/>
  <c r="O95" i="7"/>
  <c r="J92" i="7"/>
  <c r="N210" i="7"/>
  <c r="E212" i="7" s="1"/>
  <c r="N329" i="7"/>
  <c r="E331" i="7" s="1"/>
  <c r="N244" i="7"/>
  <c r="E246" i="7" s="1"/>
  <c r="N176" i="7"/>
  <c r="E178" i="7" s="1"/>
  <c r="O50" i="7"/>
  <c r="O48" i="7"/>
  <c r="O46" i="7"/>
  <c r="O44" i="7"/>
  <c r="J41" i="7"/>
  <c r="P40" i="7"/>
  <c r="O42" i="7"/>
  <c r="E40" i="7"/>
  <c r="O52" i="7"/>
  <c r="P74" i="7"/>
  <c r="E74" i="7"/>
  <c r="O80" i="7"/>
  <c r="O78" i="7"/>
  <c r="O86" i="7"/>
  <c r="O82" i="7"/>
  <c r="O84" i="7"/>
  <c r="O76" i="7"/>
  <c r="J75" i="7"/>
  <c r="N159" i="7"/>
  <c r="E161" i="7" s="1"/>
  <c r="N142" i="7"/>
  <c r="E144" i="7" s="1"/>
  <c r="E57" i="7"/>
  <c r="J58" i="7"/>
  <c r="O69" i="7"/>
  <c r="O67" i="7"/>
  <c r="O65" i="7"/>
  <c r="O61" i="7"/>
  <c r="O59" i="7"/>
  <c r="O63" i="7"/>
  <c r="P57" i="7"/>
  <c r="O114" i="7"/>
  <c r="O110" i="7"/>
  <c r="J109" i="7"/>
  <c r="O120" i="7"/>
  <c r="P108" i="7"/>
  <c r="E108" i="7"/>
  <c r="O118" i="7"/>
  <c r="O116" i="7"/>
  <c r="O112" i="7"/>
  <c r="O29" i="5"/>
  <c r="O27" i="5"/>
  <c r="J24" i="5"/>
  <c r="O25" i="5"/>
  <c r="F25" i="5"/>
  <c r="J92" i="5"/>
  <c r="F76" i="5"/>
  <c r="F42" i="5"/>
  <c r="O97" i="5"/>
  <c r="O48" i="5"/>
  <c r="P23" i="5"/>
  <c r="N329" i="5"/>
  <c r="E23" i="5"/>
  <c r="O33" i="5"/>
  <c r="N312" i="5"/>
  <c r="O95" i="5"/>
  <c r="O50" i="5"/>
  <c r="O63" i="5"/>
  <c r="J75" i="5"/>
  <c r="O31" i="5"/>
  <c r="N295" i="5"/>
  <c r="E57" i="5"/>
  <c r="N278" i="5"/>
  <c r="O44" i="5"/>
  <c r="P40" i="5"/>
  <c r="O42" i="5"/>
  <c r="O46" i="5"/>
  <c r="E40" i="5"/>
  <c r="P91" i="5"/>
  <c r="F93" i="5"/>
  <c r="O61" i="5"/>
  <c r="P74" i="5"/>
  <c r="F59" i="5"/>
  <c r="O59" i="5"/>
  <c r="O101" i="5"/>
  <c r="O86" i="5"/>
  <c r="P57" i="5"/>
  <c r="O99" i="5"/>
  <c r="O84" i="5"/>
  <c r="J41" i="5"/>
  <c r="O103" i="5"/>
  <c r="O80" i="5"/>
  <c r="O76" i="5"/>
  <c r="E91" i="5"/>
  <c r="O82" i="5"/>
  <c r="J58" i="5"/>
  <c r="O67" i="5"/>
  <c r="O78" i="5"/>
  <c r="O65" i="5"/>
  <c r="N108" i="5"/>
  <c r="N125" i="5"/>
  <c r="N227" i="5"/>
  <c r="N142" i="5"/>
  <c r="N261" i="5"/>
  <c r="N159" i="5"/>
  <c r="N176" i="5"/>
  <c r="N210" i="5"/>
  <c r="N244" i="5"/>
  <c r="N193" i="5"/>
  <c r="N6" i="5"/>
  <c r="O18" i="5" s="1"/>
  <c r="O152" i="8" l="1"/>
  <c r="O127" i="7"/>
  <c r="P142" i="8"/>
  <c r="O112" i="8"/>
  <c r="O129" i="8"/>
  <c r="O114" i="8"/>
  <c r="O131" i="8"/>
  <c r="O116" i="8"/>
  <c r="O133" i="8"/>
  <c r="O135" i="8"/>
  <c r="O154" i="8"/>
  <c r="O133" i="7"/>
  <c r="O144" i="8"/>
  <c r="O137" i="7"/>
  <c r="O146" i="8"/>
  <c r="O148" i="8"/>
  <c r="O184" i="8"/>
  <c r="O178" i="8"/>
  <c r="O180" i="8"/>
  <c r="O182" i="8"/>
  <c r="O186" i="8"/>
  <c r="P176" i="8"/>
  <c r="O373" i="8"/>
  <c r="P363" i="8"/>
  <c r="O375" i="8"/>
  <c r="O365" i="8"/>
  <c r="O367" i="8"/>
  <c r="O369" i="8"/>
  <c r="O218" i="8"/>
  <c r="O216" i="8"/>
  <c r="O214" i="8"/>
  <c r="O212" i="8"/>
  <c r="O222" i="8"/>
  <c r="O220" i="8"/>
  <c r="P210" i="8"/>
  <c r="P346" i="8"/>
  <c r="O356" i="8"/>
  <c r="O354" i="8"/>
  <c r="O352" i="8"/>
  <c r="O350" i="8"/>
  <c r="O348" i="8"/>
  <c r="O358" i="8"/>
  <c r="O392" i="8"/>
  <c r="O390" i="8"/>
  <c r="O382" i="8"/>
  <c r="P380" i="8"/>
  <c r="O388" i="8"/>
  <c r="O386" i="8"/>
  <c r="O384" i="8"/>
  <c r="O320" i="8"/>
  <c r="O318" i="8"/>
  <c r="O316" i="8"/>
  <c r="O314" i="8"/>
  <c r="O324" i="8"/>
  <c r="O322" i="8"/>
  <c r="P312" i="8"/>
  <c r="P397" i="8"/>
  <c r="O407" i="8"/>
  <c r="O405" i="8"/>
  <c r="O403" i="8"/>
  <c r="O401" i="8"/>
  <c r="O399" i="8"/>
  <c r="O409" i="8"/>
  <c r="O167" i="8"/>
  <c r="O165" i="8"/>
  <c r="O163" i="8"/>
  <c r="O161" i="8"/>
  <c r="O171" i="8"/>
  <c r="O169" i="8"/>
  <c r="P159" i="8"/>
  <c r="O443" i="8"/>
  <c r="O441" i="8"/>
  <c r="O433" i="8"/>
  <c r="P431" i="8"/>
  <c r="O435" i="8"/>
  <c r="O439" i="8"/>
  <c r="O437" i="8"/>
  <c r="P295" i="8"/>
  <c r="O305" i="8"/>
  <c r="O303" i="8"/>
  <c r="O301" i="8"/>
  <c r="O299" i="8"/>
  <c r="O297" i="8"/>
  <c r="O307" i="8"/>
  <c r="P244" i="8"/>
  <c r="O252" i="8"/>
  <c r="O250" i="8"/>
  <c r="O248" i="8"/>
  <c r="O246" i="8"/>
  <c r="O256" i="8"/>
  <c r="O254" i="8"/>
  <c r="P448" i="8"/>
  <c r="O458" i="8"/>
  <c r="O456" i="8"/>
  <c r="O454" i="8"/>
  <c r="O452" i="8"/>
  <c r="O450" i="8"/>
  <c r="O460" i="8"/>
  <c r="O422" i="8"/>
  <c r="O420" i="8"/>
  <c r="O418" i="8"/>
  <c r="O416" i="8"/>
  <c r="O426" i="8"/>
  <c r="O424" i="8"/>
  <c r="P414" i="8"/>
  <c r="O269" i="8"/>
  <c r="O267" i="8"/>
  <c r="O265" i="8"/>
  <c r="O263" i="8"/>
  <c r="O273" i="8"/>
  <c r="O271" i="8"/>
  <c r="P261" i="8"/>
  <c r="O341" i="8"/>
  <c r="O339" i="8"/>
  <c r="O331" i="8"/>
  <c r="P329" i="8"/>
  <c r="O333" i="8"/>
  <c r="O335" i="8"/>
  <c r="O337" i="8"/>
  <c r="O290" i="8"/>
  <c r="O288" i="8"/>
  <c r="P278" i="8"/>
  <c r="O286" i="8"/>
  <c r="O284" i="8"/>
  <c r="O282" i="8"/>
  <c r="O280" i="8"/>
  <c r="O239" i="8"/>
  <c r="P227" i="8"/>
  <c r="O237" i="8"/>
  <c r="O235" i="8"/>
  <c r="O233" i="8"/>
  <c r="O231" i="8"/>
  <c r="O229" i="8"/>
  <c r="P193" i="8"/>
  <c r="O201" i="8"/>
  <c r="O199" i="8"/>
  <c r="O197" i="8"/>
  <c r="O195" i="8"/>
  <c r="O205" i="8"/>
  <c r="O203" i="8"/>
  <c r="O195" i="7"/>
  <c r="J194" i="7"/>
  <c r="P193" i="7"/>
  <c r="O201" i="7"/>
  <c r="E193" i="7"/>
  <c r="O205" i="7"/>
  <c r="O203" i="7"/>
  <c r="O199" i="7"/>
  <c r="O197" i="7"/>
  <c r="O256" i="7"/>
  <c r="O254" i="7"/>
  <c r="O252" i="7"/>
  <c r="O250" i="7"/>
  <c r="O248" i="7"/>
  <c r="P244" i="7"/>
  <c r="O246" i="7"/>
  <c r="J245" i="7"/>
  <c r="E244" i="7"/>
  <c r="E261" i="7"/>
  <c r="J262" i="7"/>
  <c r="O273" i="7"/>
  <c r="O263" i="7"/>
  <c r="O271" i="7"/>
  <c r="O269" i="7"/>
  <c r="O267" i="7"/>
  <c r="O265" i="7"/>
  <c r="P261" i="7"/>
  <c r="O237" i="7"/>
  <c r="O235" i="7"/>
  <c r="O233" i="7"/>
  <c r="O231" i="7"/>
  <c r="E227" i="7"/>
  <c r="O229" i="7"/>
  <c r="J228" i="7"/>
  <c r="P227" i="7"/>
  <c r="O239" i="7"/>
  <c r="E159" i="7"/>
  <c r="J160" i="7"/>
  <c r="O171" i="7"/>
  <c r="O161" i="7"/>
  <c r="O169" i="7"/>
  <c r="O167" i="7"/>
  <c r="O163" i="7"/>
  <c r="O165" i="7"/>
  <c r="P159" i="7"/>
  <c r="O341" i="7"/>
  <c r="O339" i="7"/>
  <c r="O337" i="7"/>
  <c r="O335" i="7"/>
  <c r="O333" i="7"/>
  <c r="E329" i="7"/>
  <c r="O331" i="7"/>
  <c r="J330" i="7"/>
  <c r="P329" i="7"/>
  <c r="O216" i="7"/>
  <c r="O214" i="7"/>
  <c r="O212" i="7"/>
  <c r="J211" i="7"/>
  <c r="O222" i="7"/>
  <c r="P210" i="7"/>
  <c r="E210" i="7"/>
  <c r="O220" i="7"/>
  <c r="O218" i="7"/>
  <c r="O299" i="7"/>
  <c r="O297" i="7"/>
  <c r="J296" i="7"/>
  <c r="P295" i="7"/>
  <c r="O303" i="7"/>
  <c r="E295" i="7"/>
  <c r="O305" i="7"/>
  <c r="O307" i="7"/>
  <c r="O301" i="7"/>
  <c r="O152" i="7"/>
  <c r="O150" i="7"/>
  <c r="O148" i="7"/>
  <c r="O146" i="7"/>
  <c r="J143" i="7"/>
  <c r="P142" i="7"/>
  <c r="O144" i="7"/>
  <c r="E142" i="7"/>
  <c r="O154" i="7"/>
  <c r="O320" i="7"/>
  <c r="O318" i="7"/>
  <c r="O316" i="7"/>
  <c r="O314" i="7"/>
  <c r="J313" i="7"/>
  <c r="P312" i="7"/>
  <c r="O324" i="7"/>
  <c r="E312" i="7"/>
  <c r="O322" i="7"/>
  <c r="P176" i="7"/>
  <c r="E176" i="7"/>
  <c r="O180" i="7"/>
  <c r="O188" i="7"/>
  <c r="O184" i="7"/>
  <c r="O182" i="7"/>
  <c r="O186" i="7"/>
  <c r="O178" i="7"/>
  <c r="J177" i="7"/>
  <c r="J279" i="7"/>
  <c r="P278" i="7"/>
  <c r="E278" i="7"/>
  <c r="O290" i="7"/>
  <c r="O284" i="7"/>
  <c r="O282" i="7"/>
  <c r="O288" i="7"/>
  <c r="O286" i="7"/>
  <c r="O280" i="7"/>
  <c r="O16" i="5"/>
  <c r="E312" i="5"/>
  <c r="O322" i="5"/>
  <c r="O320" i="5"/>
  <c r="O318" i="5"/>
  <c r="O314" i="5"/>
  <c r="P312" i="5"/>
  <c r="J313" i="5"/>
  <c r="O316" i="5"/>
  <c r="F314" i="5"/>
  <c r="O324" i="5"/>
  <c r="O290" i="5"/>
  <c r="E278" i="5"/>
  <c r="P278" i="5"/>
  <c r="O284" i="5"/>
  <c r="O280" i="5"/>
  <c r="O286" i="5"/>
  <c r="O288" i="5"/>
  <c r="J279" i="5"/>
  <c r="O282" i="5"/>
  <c r="F280" i="5"/>
  <c r="O335" i="5"/>
  <c r="P329" i="5"/>
  <c r="F331" i="5"/>
  <c r="O341" i="5"/>
  <c r="O333" i="5"/>
  <c r="O331" i="5"/>
  <c r="E329" i="5"/>
  <c r="O337" i="5"/>
  <c r="O339" i="5"/>
  <c r="J330" i="5"/>
  <c r="E295" i="5"/>
  <c r="P295" i="5"/>
  <c r="O297" i="5"/>
  <c r="J296" i="5"/>
  <c r="O301" i="5"/>
  <c r="O303" i="5"/>
  <c r="O299" i="5"/>
  <c r="O305" i="5"/>
  <c r="O307" i="5"/>
  <c r="F297" i="5"/>
  <c r="F8" i="5"/>
  <c r="O14" i="5"/>
  <c r="O12" i="5"/>
  <c r="O10" i="5"/>
  <c r="O8" i="5"/>
  <c r="F195" i="5"/>
  <c r="O195" i="5"/>
  <c r="O197" i="5"/>
  <c r="O199" i="5"/>
  <c r="O201" i="5"/>
  <c r="O203" i="5"/>
  <c r="O205" i="5"/>
  <c r="F246" i="5"/>
  <c r="O250" i="5"/>
  <c r="O246" i="5"/>
  <c r="O252" i="5"/>
  <c r="O248" i="5"/>
  <c r="O254" i="5"/>
  <c r="O256" i="5"/>
  <c r="F212" i="5"/>
  <c r="O216" i="5"/>
  <c r="O212" i="5"/>
  <c r="O214" i="5"/>
  <c r="O218" i="5"/>
  <c r="O220" i="5"/>
  <c r="O222" i="5"/>
  <c r="F161" i="5"/>
  <c r="O161" i="5"/>
  <c r="O163" i="5"/>
  <c r="O165" i="5"/>
  <c r="O171" i="5"/>
  <c r="O167" i="5"/>
  <c r="O169" i="5"/>
  <c r="F263" i="5"/>
  <c r="O263" i="5"/>
  <c r="O265" i="5"/>
  <c r="O267" i="5"/>
  <c r="O269" i="5"/>
  <c r="O271" i="5"/>
  <c r="O273" i="5"/>
  <c r="F229" i="5"/>
  <c r="O229" i="5"/>
  <c r="O231" i="5"/>
  <c r="O233" i="5"/>
  <c r="O239" i="5"/>
  <c r="O235" i="5"/>
  <c r="O237" i="5"/>
  <c r="F178" i="5"/>
  <c r="O182" i="5"/>
  <c r="O184" i="5"/>
  <c r="O178" i="5"/>
  <c r="O180" i="5"/>
  <c r="O186" i="5"/>
  <c r="O188" i="5"/>
  <c r="O127" i="5"/>
  <c r="O129" i="5"/>
  <c r="O131" i="5"/>
  <c r="O133" i="5"/>
  <c r="O135" i="5"/>
  <c r="O137" i="5"/>
  <c r="F144" i="5"/>
  <c r="O148" i="5"/>
  <c r="O144" i="5"/>
  <c r="O146" i="5"/>
  <c r="O150" i="5"/>
  <c r="O152" i="5"/>
  <c r="O154" i="5"/>
  <c r="F110" i="5"/>
  <c r="O116" i="5"/>
  <c r="O110" i="5"/>
  <c r="O112" i="5"/>
  <c r="O114" i="5"/>
  <c r="O118" i="5"/>
  <c r="O120" i="5"/>
  <c r="F127" i="5"/>
  <c r="P6" i="5"/>
  <c r="J109" i="5"/>
  <c r="E108" i="5"/>
  <c r="P108" i="5"/>
  <c r="P125" i="5"/>
  <c r="J126" i="5"/>
  <c r="E125" i="5"/>
  <c r="E227" i="5"/>
  <c r="J228" i="5"/>
  <c r="P227" i="5"/>
  <c r="P159" i="5"/>
  <c r="J160" i="5"/>
  <c r="E159" i="5"/>
  <c r="J194" i="5"/>
  <c r="P193" i="5"/>
  <c r="E193" i="5"/>
  <c r="P244" i="5"/>
  <c r="J245" i="5"/>
  <c r="E244" i="5"/>
  <c r="P210" i="5"/>
  <c r="J211" i="5"/>
  <c r="E210" i="5"/>
  <c r="P261" i="5"/>
  <c r="J262" i="5"/>
  <c r="E261" i="5"/>
  <c r="J143" i="5"/>
  <c r="P142" i="5"/>
  <c r="E142" i="5"/>
  <c r="E176" i="5"/>
  <c r="J177" i="5"/>
  <c r="P176" i="5"/>
  <c r="J7" i="5"/>
  <c r="E6" i="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futureMetadata>
  <cellMetadata count="1">
    <bk>
      <rc t="1" v="0"/>
    </bk>
  </cellMetadata>
  <valueMetadata count="18">
    <bk>
      <rc t="2" v="0"/>
    </bk>
    <bk>
      <rc t="2" v="1"/>
    </bk>
    <bk>
      <rc t="2" v="2"/>
    </bk>
    <bk>
      <rc t="2" v="3"/>
    </bk>
    <bk>
      <rc t="2" v="4"/>
    </bk>
    <bk>
      <rc t="2" v="5"/>
    </bk>
    <bk>
      <rc t="2" v="6"/>
    </bk>
    <bk>
      <rc t="2" v="7"/>
    </bk>
    <bk>
      <rc t="2" v="8"/>
    </bk>
    <bk>
      <rc t="2" v="9"/>
    </bk>
    <bk>
      <rc t="2" v="10"/>
    </bk>
    <bk>
      <rc t="2" v="11"/>
    </bk>
    <bk>
      <rc t="2" v="12"/>
    </bk>
    <bk>
      <rc t="2" v="13"/>
    </bk>
    <bk>
      <rc t="2" v="14"/>
    </bk>
    <bk>
      <rc t="2" v="15"/>
    </bk>
    <bk>
      <rc t="2" v="16"/>
    </bk>
    <bk>
      <rc t="2" v="17"/>
    </bk>
  </valueMetadata>
</metadata>
</file>

<file path=xl/sharedStrings.xml><?xml version="1.0" encoding="utf-8"?>
<sst xmlns="http://schemas.openxmlformats.org/spreadsheetml/2006/main" count="338" uniqueCount="122">
  <si>
    <t>Tool zur Erstellung eines qualifzierenden Abschlusses der Mittelschule im Fach Sport</t>
  </si>
  <si>
    <t>Handball</t>
  </si>
  <si>
    <t>Version</t>
  </si>
  <si>
    <t>1.0 beta</t>
  </si>
  <si>
    <t xml:space="preserve">Bei Rückfragen wenden Sie sich an: </t>
  </si>
  <si>
    <t>manuel.massari@schulen.nuernberg.de</t>
  </si>
  <si>
    <t>Impressum</t>
  </si>
  <si>
    <r>
      <t xml:space="preserve">Erstellt im Auftrag der
</t>
    </r>
    <r>
      <rPr>
        <b/>
        <sz val="11"/>
        <color theme="1"/>
        <rFont val="Calibri"/>
        <family val="2"/>
        <scheme val="minor"/>
      </rPr>
      <t>Regierung von Mittelfranken
Sachgebiet 40.1</t>
    </r>
    <r>
      <rPr>
        <sz val="11"/>
        <color theme="1"/>
        <rFont val="Calibri"/>
        <family val="2"/>
        <scheme val="minor"/>
      </rPr>
      <t xml:space="preserve">
von:
Manuel Massari
Georg-Ledebour-Mittelschule 
Georg-Ledebour-Str. 7
90473 Nürnberg
</t>
    </r>
    <r>
      <rPr>
        <sz val="11"/>
        <color theme="1"/>
        <rFont val="Aptos Narrow"/>
        <family val="2"/>
      </rPr>
      <t>©</t>
    </r>
    <r>
      <rPr>
        <sz val="7.7"/>
        <color theme="1"/>
        <rFont val="Calibri"/>
        <family val="2"/>
      </rPr>
      <t xml:space="preserve"> Januar 2025</t>
    </r>
  </si>
  <si>
    <r>
      <rPr>
        <b/>
        <sz val="11"/>
        <color theme="1"/>
        <rFont val="Calibri"/>
        <family val="2"/>
        <scheme val="minor"/>
      </rPr>
      <t>An der inhaltlichen Erstellung beteiligte Lehrkräfte:</t>
    </r>
    <r>
      <rPr>
        <sz val="11"/>
        <color theme="1"/>
        <rFont val="Calibri"/>
        <family val="2"/>
        <scheme val="minor"/>
      </rPr>
      <t xml:space="preserve">
Fachberatungen Sport der Mittelschulen in Mittelfranken 2024</t>
    </r>
  </si>
  <si>
    <t>Hinweis</t>
  </si>
  <si>
    <t>Dieses Werk unterliegt dem deutschen Urheberrecht. Die Vervielfältigung, Bearbeitung und jede Art der Verwertung außerhalb der Grenzen des Urheberrechts bedürfen der Zustimmung des Erstellers. Die Weitergabe dieses Werks ist nur für den dienstlichen, nicht kommerziellen Gebrauch gestattet.</t>
  </si>
  <si>
    <t>Nutzungs-hinweise</t>
  </si>
  <si>
    <t>Punktzahl der Prüfung festlegen</t>
  </si>
  <si>
    <t>Minimum 10 Punkte bis maximal 30 Punkte sind zulässig</t>
  </si>
  <si>
    <t>gewünschte Punktzahl hier eingeben:</t>
  </si>
  <si>
    <r>
      <rPr>
        <b/>
        <sz val="11"/>
        <color theme="9" tint="-0.249977111117893"/>
        <rFont val="Calibri"/>
        <family val="2"/>
        <scheme val="minor"/>
      </rPr>
      <t>Neue Fragenauswahl generieren</t>
    </r>
    <r>
      <rPr>
        <sz val="11"/>
        <color theme="9" tint="-0.249977111117893"/>
        <rFont val="Calibri"/>
        <family val="2"/>
        <scheme val="minor"/>
      </rPr>
      <t xml:space="preserve">
</t>
    </r>
  </si>
  <si>
    <t>Drücke F9
oder
links unten (unter der Arbeitsblattauswahl) -&gt; Berechnen
oder
Formeln -&gt; Berechnung -&gt; Neu berechnen (Taschenrechnersymbol)</t>
  </si>
  <si>
    <t>Druckfertige Prüfung speichern/erstellen</t>
  </si>
  <si>
    <t>Datei &gt; Speichern unter &gt; als PDF abspeichern.
oder
Datei &gt; Drucken</t>
  </si>
  <si>
    <t>Vorsicht</t>
  </si>
  <si>
    <t>Die Fragenauswahl kann nicht gespeichert werden. Beim Klicken von "Speichern" wird automatisch eine neue Prüfung erstellt. 
Auch beim erneuten Öffnen wird automatische eine neue Prüfung erstellt.</t>
  </si>
  <si>
    <t>Anzahl Aufgaben:</t>
  </si>
  <si>
    <t>Neu berechnen unter Formeln -&gt; Berechnung -&gt; Neu berechnen</t>
  </si>
  <si>
    <t>Teil B: Mannschaftssportart Handball</t>
  </si>
  <si>
    <t>Punkte gesamt:</t>
  </si>
  <si>
    <t>Aufgabe</t>
  </si>
  <si>
    <t>Zeilen</t>
  </si>
  <si>
    <t>Lösung</t>
  </si>
  <si>
    <t>Punkte</t>
  </si>
  <si>
    <t>Teil B: Mannschaftssportart Handball Lösung</t>
  </si>
  <si>
    <t>Teil B: Mannschaftssportart Handball Fragenkatalog</t>
  </si>
  <si>
    <t>Aufgabe Nr</t>
  </si>
  <si>
    <t>Aufgabe Text</t>
  </si>
  <si>
    <t>Antwort Zeile 1</t>
  </si>
  <si>
    <t>Antwort Zeile 2</t>
  </si>
  <si>
    <t>Antwort Zeile 3</t>
  </si>
  <si>
    <t>Antwort Zeile 4</t>
  </si>
  <si>
    <t>Antwort Zeile 5</t>
  </si>
  <si>
    <t>Antwort Zeile 6</t>
  </si>
  <si>
    <t>Bild</t>
  </si>
  <si>
    <t>Zufallszahl</t>
  </si>
  <si>
    <t>Zufallsaufgabe</t>
  </si>
  <si>
    <t>Punkte2</t>
  </si>
  <si>
    <t>Punkte Kumuliert</t>
  </si>
  <si>
    <t>Zähler fehlende Punkte</t>
  </si>
  <si>
    <t>Aufgabe aufnehmen</t>
  </si>
  <si>
    <t>Punkte verfügbar</t>
  </si>
  <si>
    <t>Aufgaben inkl Zusatzaufgabe</t>
  </si>
  <si>
    <t>Aufgabennummer Template</t>
  </si>
  <si>
    <t>Ziel</t>
  </si>
  <si>
    <t>Benenne zwei grundlegende Wurftechniken.</t>
  </si>
  <si>
    <t xml:space="preserve"> </t>
  </si>
  <si>
    <t>______________________________________________________________________</t>
  </si>
  <si>
    <t>Mögliche Antworten:
Schlagwurf
Sprungwurf
Fallwurf</t>
  </si>
  <si>
    <t>Punkte kumulierte Aufgaben</t>
  </si>
  <si>
    <t>Wie viele Spieler einer Mannschaft dürfen gleichzeitig auf dem Feld sein?</t>
  </si>
  <si>
    <t>7 Spieler
6 Feldspieler + 1 Torwart</t>
  </si>
  <si>
    <t>Punkte Zusatzaufgabe</t>
  </si>
  <si>
    <t>Wie lange dauert ein Spiel von Jugendmannschaften zwischen 12 und 16 Jahren?</t>
  </si>
  <si>
    <t>2 x 25 Minuten</t>
  </si>
  <si>
    <t>Kann ein Auswechselspieler mehrmals eingesetzt werden?</t>
  </si>
  <si>
    <t>O nein</t>
  </si>
  <si>
    <t>O ja</t>
  </si>
  <si>
    <t>O Nur nach Anmeldung beim Schiedsrichter</t>
  </si>
  <si>
    <t>O nein
X ja
O Nur nach Anmeldung beim Schiedsrichter</t>
  </si>
  <si>
    <t>Anzahl Aufgaben ausgewählt:</t>
  </si>
  <si>
    <t>Welche Folgen hat das Betreten des Torraumes durch einen angreifenden Feldspieler?</t>
  </si>
  <si>
    <t>O gelbe Karte</t>
  </si>
  <si>
    <t xml:space="preserve">O Abwurf </t>
  </si>
  <si>
    <t>O 7m-Wurf</t>
  </si>
  <si>
    <t>O gelbe Karte
X Abwurf
O 7m-Wurf</t>
  </si>
  <si>
    <t>Darf ein Torwart im Feld mitspielen?</t>
  </si>
  <si>
    <t>Ja (er unterliegt den gleichen Regeln wie ein Feldspieler).</t>
  </si>
  <si>
    <t>Wie viele Schritte dürfen höchstens mit dem gehaltenen Ball gemacht werden?</t>
  </si>
  <si>
    <t>drei</t>
  </si>
  <si>
    <t>Nenne drei mögliche persönliche Strafen im Handball.</t>
  </si>
  <si>
    <t>Mögliche Antworten:
gelbe Karte
rote Karte
blaue Karte
2-Minuten Strafe</t>
  </si>
  <si>
    <t>Eine klare Torchance wird durch ein Foul verhindert. Wie entscheidet der Schiedsrichter?</t>
  </si>
  <si>
    <t>7m-Strafwurf</t>
  </si>
  <si>
    <t>Nenne zwei Regeln, die beim Auswechseln im Jugendbereich beachtet werden müssen.</t>
  </si>
  <si>
    <t>Mögliche Antworten:
Wechseln nur im Auswechselraum
nur bei Ballbesitz
der ausgewechselte Spieler muss zuerst das Feld verlassen haben vor dem Eintritt des Einwechselspielers.</t>
  </si>
  <si>
    <t>Wann ist ein Tor erzielt?</t>
  </si>
  <si>
    <t>Wenn der Ball mit vollem Umfang die Torlinie überschritten hat</t>
  </si>
  <si>
    <t>Was bedeutet dieses Schiedsrichterzeichen?</t>
  </si>
  <si>
    <t>________________________________________________</t>
  </si>
  <si>
    <t>Was ist beim Anwurf zu beachten?</t>
  </si>
  <si>
    <t>O Anwurf erfolgt im Torraum</t>
  </si>
  <si>
    <t>O ausführender Spieler steht im Mittelkreis</t>
  </si>
  <si>
    <t>O alle Spieler der anwerfenden Mannschaft sind in der eigenen Hälfte</t>
  </si>
  <si>
    <t>O alle abwehrenden Spieler müssen in der eigenen Hälfte sein</t>
  </si>
  <si>
    <t>O Schiedsrichter muss anpfeifen</t>
  </si>
  <si>
    <t>O anwerfender Spieler muss auf der Mittellinie stehen</t>
  </si>
  <si>
    <t>O Anwurf erfolgt im Torraum
X ausführender Spieler steht im Mittelkreis
X alle Spieler der anwerfenden Mannschaft sind in der eigenen Hälfte
X Schiedsrichter muss anpfeifen
O anwerfender Spieler muss auf der Mittellinie stehen</t>
  </si>
  <si>
    <t>Benenne die Linien des Handballfeldes.</t>
  </si>
  <si>
    <t>1 ______________</t>
  </si>
  <si>
    <t>2 ______________</t>
  </si>
  <si>
    <t>3 ______________</t>
  </si>
  <si>
    <t>4 ______________</t>
  </si>
  <si>
    <t>5 ______________</t>
  </si>
  <si>
    <t>6 ______________</t>
  </si>
  <si>
    <t>Benenne die Angriffspositionen (Abkürzungen erlaubt).</t>
  </si>
  <si>
    <t>Nenne zwei Deckungsvarianten.</t>
  </si>
  <si>
    <t>_______________</t>
  </si>
  <si>
    <t>Mögliche Antworten:
6:0 
5:1
4:2
3:3 
3:2:1 
1:5</t>
  </si>
  <si>
    <t>Was ist beim Einwurf zu beachten?</t>
  </si>
  <si>
    <t>1. Ein Fuß muss auf der Linie sein (der andere darf inner- oder außerhalb des Feldes gesetzt werden). 
2. Abstand von drei Metern (außer die Gegenspieler stehen an ihrer Torraumlinie).</t>
  </si>
  <si>
    <t>Für wie lange erfolgt eine Hinaussstellung?</t>
  </si>
  <si>
    <t>2 Minuten.</t>
  </si>
  <si>
    <t>Nenne zwei Spielsituationen, die zu einem Einwurf führen.</t>
  </si>
  <si>
    <t>Mögliche Antworten:
Der Ball überquert die Seitenlinie.
Der Ball berührt die Decke. 
Der Ball überschreitet die Torauslinie, nachdem ein Abwehrspieler den Ball berührt hat.</t>
  </si>
  <si>
    <t>Was versteht man unter einem Stürmerfoul?</t>
  </si>
  <si>
    <t>Ein Spieler der angreifenden Mannschaft läuft oder springt in den stehenden Gegner.</t>
  </si>
  <si>
    <t>Ein Torwart fängt den Ball außerhalb seines Torraums und geht mit Ball in den Torraum zurück. Wie muss der Schiedsrichter entscheiden?</t>
  </si>
  <si>
    <t>Freiwurf.</t>
  </si>
  <si>
    <t xml:space="preserve">Wie groß ist ein Handball-Spielfeld? (Länge und Breite) </t>
  </si>
  <si>
    <t>40m x 20m</t>
  </si>
  <si>
    <t>Wie viele Schiedsrichter leiten ein höherklassiges Spiel?</t>
  </si>
  <si>
    <t>Zwei.</t>
  </si>
  <si>
    <t>Nenne zwei Körperteile, mit denen der Ball nicht gespielt werden darf.</t>
  </si>
  <si>
    <t xml:space="preserve">  </t>
  </si>
  <si>
    <t>Fuß und Unterschenkel</t>
  </si>
  <si>
    <t>(02.01.25)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</si>
</sst>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8" x14ac:knownFonts="1">
    <font>
      <sz val="11"/>
      <color theme="1"/>
      <name val="Calibri"/>
      <family val="2"/>
      <scheme val="minor"/>
    </font>
    <font>
      <b/>
      <sz val="11"/>
      <color theme="1"/>
      <name val="Calibri"/>
      <family val="2"/>
      <scheme val="minor"/>
    </font>
    <font>
      <sz val="8"/>
      <name val="Calibri"/>
      <family val="2"/>
      <scheme val="minor"/>
    </font>
    <font>
      <b/>
      <sz val="11"/>
      <color theme="0"/>
      <name val="Calibri"/>
      <family val="2"/>
      <scheme val="minor"/>
    </font>
    <font>
      <b/>
      <sz val="14"/>
      <color theme="1"/>
      <name val="Calibri"/>
      <family val="2"/>
      <scheme val="minor"/>
    </font>
    <font>
      <b/>
      <sz val="11"/>
      <color rgb="FFFF0000"/>
      <name val="Calibri"/>
      <family val="2"/>
      <scheme val="minor"/>
    </font>
    <font>
      <b/>
      <sz val="12"/>
      <color rgb="FF000000"/>
      <name val="Arial"/>
      <family val="2"/>
    </font>
    <font>
      <sz val="14"/>
      <color theme="1"/>
      <name val="Calibri"/>
      <family val="2"/>
      <scheme val="minor"/>
    </font>
    <font>
      <b/>
      <sz val="12"/>
      <color theme="0"/>
      <name val="Arial"/>
      <family val="2"/>
    </font>
    <font>
      <sz val="11"/>
      <color theme="1"/>
      <name val="Calibri"/>
      <family val="2"/>
    </font>
    <font>
      <sz val="11"/>
      <color theme="0"/>
      <name val="Calibri"/>
      <family val="2"/>
      <scheme val="minor"/>
    </font>
    <font>
      <sz val="11"/>
      <name val="Calibri"/>
      <family val="2"/>
      <scheme val="minor"/>
    </font>
    <font>
      <u/>
      <sz val="11"/>
      <color theme="10"/>
      <name val="Calibri"/>
      <family val="2"/>
      <scheme val="minor"/>
    </font>
    <font>
      <sz val="11"/>
      <color theme="1"/>
      <name val="Aptos Narrow"/>
      <family val="2"/>
    </font>
    <font>
      <sz val="7.7"/>
      <color theme="1"/>
      <name val="Calibri"/>
      <family val="2"/>
    </font>
    <font>
      <b/>
      <sz val="11"/>
      <color theme="9" tint="-0.249977111117893"/>
      <name val="Calibri"/>
      <family val="2"/>
      <scheme val="minor"/>
    </font>
    <font>
      <sz val="11"/>
      <color theme="9" tint="-0.249977111117893"/>
      <name val="Calibri"/>
      <family val="2"/>
      <scheme val="minor"/>
    </font>
    <font>
      <b/>
      <sz val="11"/>
      <color rgb="FFC00000"/>
      <name val="Calibri"/>
      <family val="2"/>
      <scheme val="minor"/>
    </font>
  </fonts>
  <fills count="6">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0" tint="-0.14999847407452621"/>
        <bgColor indexed="64"/>
      </patternFill>
    </fill>
  </fills>
  <borders count="26">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auto="1"/>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2" fillId="0" borderId="0" applyNumberFormat="0" applyFill="0" applyBorder="0" applyAlignment="0" applyProtection="0"/>
  </cellStyleXfs>
  <cellXfs count="96">
    <xf numFmtId="0" fontId="0" fillId="0" borderId="0" xfId="0"/>
    <xf numFmtId="0" fontId="1" fillId="0" borderId="0" xfId="0" applyFont="1"/>
    <xf numFmtId="0" fontId="0" fillId="0" borderId="1" xfId="0" applyBorder="1"/>
    <xf numFmtId="0" fontId="0" fillId="0" borderId="2" xfId="0" applyBorder="1"/>
    <xf numFmtId="0" fontId="3" fillId="2" borderId="3" xfId="0" applyFont="1" applyFill="1" applyBorder="1"/>
    <xf numFmtId="0" fontId="3" fillId="2" borderId="4" xfId="0" applyFont="1" applyFill="1" applyBorder="1"/>
    <xf numFmtId="0" fontId="0" fillId="3" borderId="3" xfId="0" applyFill="1" applyBorder="1"/>
    <xf numFmtId="0" fontId="0" fillId="3" borderId="4" xfId="0" applyFill="1" applyBorder="1"/>
    <xf numFmtId="0" fontId="0" fillId="0" borderId="3" xfId="0" applyBorder="1"/>
    <xf numFmtId="0" fontId="0" fillId="0" borderId="4" xfId="0" applyBorder="1"/>
    <xf numFmtId="0" fontId="4" fillId="0" borderId="0" xfId="0" applyFont="1"/>
    <xf numFmtId="0" fontId="0" fillId="0" borderId="5" xfId="0" applyBorder="1"/>
    <xf numFmtId="0" fontId="0" fillId="0" borderId="6" xfId="0" applyBorder="1"/>
    <xf numFmtId="0" fontId="0" fillId="0" borderId="7" xfId="0" applyBorder="1"/>
    <xf numFmtId="0" fontId="0" fillId="0" borderId="8" xfId="0" applyBorder="1"/>
    <xf numFmtId="164" fontId="0" fillId="0" borderId="0" xfId="0" applyNumberFormat="1"/>
    <xf numFmtId="0" fontId="0" fillId="0" borderId="9" xfId="0" applyBorder="1"/>
    <xf numFmtId="0" fontId="0" fillId="0" borderId="10" xfId="0" applyBorder="1"/>
    <xf numFmtId="0" fontId="0" fillId="0" borderId="11" xfId="0" applyBorder="1"/>
    <xf numFmtId="0" fontId="0" fillId="0" borderId="12" xfId="0" applyBorder="1"/>
    <xf numFmtId="0" fontId="5" fillId="0" borderId="0" xfId="0" applyFont="1"/>
    <xf numFmtId="0" fontId="0" fillId="0" borderId="13" xfId="0" applyBorder="1"/>
    <xf numFmtId="0" fontId="1" fillId="0" borderId="0" xfId="0" applyFont="1" applyAlignment="1">
      <alignment horizontal="left"/>
    </xf>
    <xf numFmtId="0" fontId="6" fillId="0" borderId="0" xfId="0" applyFont="1"/>
    <xf numFmtId="0" fontId="7" fillId="0" borderId="0" xfId="0" applyFont="1"/>
    <xf numFmtId="0" fontId="7" fillId="0" borderId="0" xfId="0" applyFont="1" applyAlignment="1">
      <alignment horizontal="right"/>
    </xf>
    <xf numFmtId="0" fontId="1" fillId="0" borderId="0" xfId="0" applyFont="1" applyAlignment="1">
      <alignment horizontal="right"/>
    </xf>
    <xf numFmtId="0" fontId="8" fillId="0" borderId="0" xfId="0" applyFont="1"/>
    <xf numFmtId="0" fontId="0" fillId="0" borderId="3" xfId="0" applyBorder="1" applyAlignment="1">
      <alignment wrapText="1"/>
    </xf>
    <xf numFmtId="0" fontId="0" fillId="0" borderId="3" xfId="0" applyBorder="1" applyAlignment="1">
      <alignment vertical="top" wrapText="1"/>
    </xf>
    <xf numFmtId="0" fontId="0" fillId="3" borderId="3" xfId="0" applyFill="1" applyBorder="1" applyAlignment="1">
      <alignment wrapText="1"/>
    </xf>
    <xf numFmtId="0" fontId="3" fillId="2" borderId="3" xfId="0" applyFont="1" applyFill="1" applyBorder="1" applyAlignment="1">
      <alignment wrapText="1"/>
    </xf>
    <xf numFmtId="0" fontId="0" fillId="0" borderId="1" xfId="0" applyBorder="1" applyAlignment="1">
      <alignment wrapText="1"/>
    </xf>
    <xf numFmtId="0" fontId="0" fillId="0" borderId="0" xfId="0" applyAlignment="1">
      <alignment wrapText="1"/>
    </xf>
    <xf numFmtId="0" fontId="0" fillId="0" borderId="0" xfId="0" applyAlignment="1">
      <alignment vertical="top" wrapText="1"/>
    </xf>
    <xf numFmtId="0" fontId="0" fillId="0" borderId="3" xfId="0" applyBorder="1" applyAlignment="1">
      <alignment vertical="top"/>
    </xf>
    <xf numFmtId="0" fontId="0" fillId="0" borderId="0" xfId="0" applyAlignment="1">
      <alignment vertical="top"/>
    </xf>
    <xf numFmtId="0" fontId="3" fillId="2" borderId="3" xfId="0" applyFont="1" applyFill="1" applyBorder="1" applyAlignment="1">
      <alignment vertical="top" wrapText="1"/>
    </xf>
    <xf numFmtId="0" fontId="0" fillId="3" borderId="3" xfId="0" applyFill="1" applyBorder="1" applyAlignment="1">
      <alignment vertical="top" wrapText="1"/>
    </xf>
    <xf numFmtId="0" fontId="0" fillId="0" borderId="1" xfId="0" applyBorder="1" applyAlignment="1">
      <alignment vertical="top" wrapText="1"/>
    </xf>
    <xf numFmtId="0" fontId="3" fillId="2" borderId="3" xfId="0" applyFont="1" applyFill="1" applyBorder="1" applyAlignment="1">
      <alignment vertical="top"/>
    </xf>
    <xf numFmtId="0" fontId="0" fillId="3" borderId="3" xfId="0" applyFill="1" applyBorder="1" applyAlignment="1">
      <alignment vertical="top"/>
    </xf>
    <xf numFmtId="0" fontId="0" fillId="0" borderId="1" xfId="0" applyBorder="1" applyAlignment="1">
      <alignment vertical="top"/>
    </xf>
    <xf numFmtId="0" fontId="9" fillId="3" borderId="3" xfId="0" applyFont="1" applyFill="1" applyBorder="1" applyAlignment="1">
      <alignment wrapText="1"/>
    </xf>
    <xf numFmtId="0" fontId="10" fillId="0" borderId="0" xfId="0" applyFont="1"/>
    <xf numFmtId="0" fontId="11" fillId="3" borderId="3" xfId="0" applyFont="1" applyFill="1" applyBorder="1"/>
    <xf numFmtId="0" fontId="10" fillId="0" borderId="0" xfId="0" applyFont="1" applyAlignment="1">
      <alignment horizontal="left"/>
    </xf>
    <xf numFmtId="0" fontId="3" fillId="0" borderId="0" xfId="0" applyFont="1"/>
    <xf numFmtId="0" fontId="3" fillId="0" borderId="0" xfId="0" applyFont="1" applyAlignment="1">
      <alignment horizontal="left"/>
    </xf>
    <xf numFmtId="0" fontId="11" fillId="0" borderId="0" xfId="0" applyFont="1"/>
    <xf numFmtId="0" fontId="0" fillId="0" borderId="0" xfId="0" applyAlignment="1">
      <alignment horizontal="left" vertical="top" wrapText="1"/>
    </xf>
    <xf numFmtId="0" fontId="1" fillId="5" borderId="16" xfId="0" applyFont="1" applyFill="1" applyBorder="1" applyAlignment="1">
      <alignment horizontal="center" vertical="center"/>
    </xf>
    <xf numFmtId="0" fontId="0" fillId="5" borderId="17" xfId="0" applyFill="1" applyBorder="1" applyAlignment="1">
      <alignment horizontal="center"/>
    </xf>
    <xf numFmtId="0" fontId="12" fillId="0" borderId="0" xfId="1"/>
    <xf numFmtId="0" fontId="0" fillId="5" borderId="14" xfId="0" applyFill="1" applyBorder="1" applyAlignment="1">
      <alignment horizontal="center"/>
    </xf>
    <xf numFmtId="0" fontId="0" fillId="0" borderId="21" xfId="0" applyBorder="1" applyAlignment="1">
      <alignment horizontal="center" vertical="center" wrapText="1"/>
    </xf>
    <xf numFmtId="0" fontId="0" fillId="0" borderId="0" xfId="0" applyAlignment="1">
      <alignment horizontal="center" vertical="center" wrapText="1"/>
    </xf>
    <xf numFmtId="0" fontId="0" fillId="0" borderId="22" xfId="0" applyBorder="1" applyAlignment="1">
      <alignment horizontal="center" vertical="center" wrapText="1"/>
    </xf>
    <xf numFmtId="0" fontId="0" fillId="0" borderId="21" xfId="0" applyBorder="1"/>
    <xf numFmtId="0" fontId="16" fillId="0" borderId="0" xfId="0" applyFont="1" applyAlignment="1">
      <alignment vertical="center" wrapText="1"/>
    </xf>
    <xf numFmtId="0" fontId="0" fillId="0" borderId="0" xfId="0" applyAlignment="1">
      <alignment vertical="center" wrapText="1"/>
    </xf>
    <xf numFmtId="0" fontId="0" fillId="0" borderId="22" xfId="0" applyBorder="1" applyAlignment="1">
      <alignment vertical="center" wrapText="1"/>
    </xf>
    <xf numFmtId="0" fontId="16" fillId="0" borderId="21" xfId="0" applyFont="1" applyBorder="1" applyAlignment="1">
      <alignment vertical="center" wrapText="1"/>
    </xf>
    <xf numFmtId="0" fontId="0" fillId="0" borderId="21" xfId="0" applyBorder="1" applyAlignment="1">
      <alignment vertical="center" wrapText="1"/>
    </xf>
    <xf numFmtId="0" fontId="0" fillId="0" borderId="23" xfId="0" applyBorder="1" applyAlignment="1">
      <alignment vertical="center" wrapText="1"/>
    </xf>
    <xf numFmtId="0" fontId="0" fillId="0" borderId="24" xfId="0" applyBorder="1" applyAlignment="1">
      <alignment vertical="center" wrapText="1"/>
    </xf>
    <xf numFmtId="0" fontId="1" fillId="4" borderId="17" xfId="0" applyFont="1" applyFill="1" applyBorder="1" applyAlignment="1" applyProtection="1">
      <alignment horizontal="center" vertical="center" wrapText="1"/>
      <protection locked="0"/>
    </xf>
    <xf numFmtId="0" fontId="1" fillId="4" borderId="14" xfId="0" applyFont="1" applyFill="1" applyBorder="1" applyAlignment="1">
      <alignment horizontal="center" vertical="center"/>
    </xf>
    <xf numFmtId="0" fontId="1" fillId="4" borderId="15" xfId="0" applyFont="1" applyFill="1" applyBorder="1" applyAlignment="1">
      <alignment horizontal="center" vertical="center"/>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0" xfId="0"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5" borderId="18" xfId="0" applyFill="1" applyBorder="1" applyAlignment="1">
      <alignment horizontal="center" wrapText="1"/>
    </xf>
    <xf numFmtId="0" fontId="0" fillId="5" borderId="23" xfId="0" applyFill="1" applyBorder="1" applyAlignment="1">
      <alignment horizontal="center" wrapText="1"/>
    </xf>
    <xf numFmtId="0" fontId="15" fillId="0" borderId="18" xfId="0" applyFont="1" applyBorder="1" applyAlignment="1">
      <alignment horizontal="right" vertical="center" wrapText="1"/>
    </xf>
    <xf numFmtId="0" fontId="15" fillId="0" borderId="19" xfId="0" applyFont="1" applyBorder="1" applyAlignment="1">
      <alignment horizontal="right" vertical="center" wrapText="1"/>
    </xf>
    <xf numFmtId="0" fontId="15" fillId="0" borderId="21" xfId="0" applyFont="1" applyBorder="1" applyAlignment="1">
      <alignment horizontal="right" vertical="center" wrapText="1"/>
    </xf>
    <xf numFmtId="0" fontId="15" fillId="0" borderId="0" xfId="0" applyFont="1" applyAlignment="1">
      <alignment horizontal="righ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1" fillId="0" borderId="0" xfId="0" applyFont="1" applyAlignment="1">
      <alignment horizontal="left" vertical="center" wrapText="1"/>
    </xf>
    <xf numFmtId="0" fontId="16" fillId="0" borderId="21" xfId="0" applyFont="1" applyBorder="1" applyAlignment="1">
      <alignment horizontal="right" vertical="top" wrapText="1"/>
    </xf>
    <xf numFmtId="0" fontId="16" fillId="0" borderId="0" xfId="0" applyFont="1" applyAlignment="1">
      <alignment horizontal="right" vertical="top" wrapText="1"/>
    </xf>
    <xf numFmtId="0" fontId="0" fillId="0" borderId="0" xfId="0" applyAlignment="1">
      <alignment horizontal="left" vertical="top" wrapText="1"/>
    </xf>
    <xf numFmtId="0" fontId="0" fillId="0" borderId="22" xfId="0" applyBorder="1" applyAlignment="1">
      <alignment horizontal="left" vertical="top" wrapText="1"/>
    </xf>
    <xf numFmtId="0" fontId="17" fillId="0" borderId="21" xfId="0" applyFont="1" applyBorder="1" applyAlignment="1">
      <alignment horizontal="right" vertical="top" wrapText="1"/>
    </xf>
    <xf numFmtId="0" fontId="17" fillId="0" borderId="0" xfId="0" applyFont="1" applyAlignment="1">
      <alignment horizontal="righ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0" xfId="0" applyAlignment="1">
      <alignment horizontal="right" vertical="center"/>
    </xf>
  </cellXfs>
  <cellStyles count="2">
    <cellStyle name="Link" xfId="1" builtinId="8"/>
    <cellStyle name="Standard" xfId="0" builtinId="0"/>
  </cellStyles>
  <dxfs count="26">
    <dxf>
      <fill>
        <patternFill>
          <bgColor theme="9" tint="0.79998168889431442"/>
        </patternFill>
      </fill>
    </dxf>
    <dxf>
      <fill>
        <patternFill>
          <bgColor theme="9" tint="0.79998168889431442"/>
        </patternFill>
      </fill>
    </dxf>
    <dxf>
      <font>
        <color theme="0"/>
      </font>
      <fill>
        <patternFill patternType="none">
          <bgColor auto="1"/>
        </patternFill>
      </fill>
    </dxf>
    <dxf>
      <font>
        <color theme="0"/>
      </font>
    </dxf>
    <dxf>
      <font>
        <color theme="0"/>
      </font>
      <fill>
        <patternFill patternType="none">
          <bgColor auto="1"/>
        </patternFill>
      </fill>
    </dxf>
    <dxf>
      <font>
        <color theme="0"/>
      </font>
    </dxf>
    <dxf>
      <font>
        <color theme="0"/>
      </font>
      <fill>
        <patternFill patternType="none">
          <bgColor auto="1"/>
        </patternFill>
      </fill>
    </dxf>
    <dxf>
      <font>
        <color theme="0"/>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border diagonalUp="0" diagonalDown="0" outline="0">
        <left/>
        <right/>
        <top style="thin">
          <color theme="4" tint="0.39997558519241921"/>
        </top>
        <bottom/>
      </border>
    </dxf>
    <dxf>
      <fill>
        <patternFill patternType="solid">
          <fgColor theme="4" tint="0.79998168889431442"/>
          <bgColor theme="4" tint="0.79998168889431442"/>
        </patternFill>
      </fill>
      <border diagonalUp="0" diagonalDown="0" outline="0">
        <left/>
        <right/>
        <top style="thin">
          <color theme="4" tint="0.39997558519241921"/>
        </top>
        <bottom/>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alignment horizontal="general" vertical="top" textRotation="0" wrapText="0" indent="0" justifyLastLine="0" shrinkToFit="0" readingOrder="0"/>
      <border diagonalUp="0" diagonalDown="0" outline="0">
        <left/>
        <right/>
        <top style="thin">
          <color theme="4" tint="0.39997558519241921"/>
        </top>
        <bottom/>
      </border>
    </dxf>
    <dxf>
      <border outline="0">
        <left style="thin">
          <color theme="4" tint="0.39997558519241921"/>
        </left>
      </border>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0</xdr:colOff>
      <xdr:row>198</xdr:row>
      <xdr:rowOff>98617</xdr:rowOff>
    </xdr:from>
    <xdr:to>
      <xdr:col>6</xdr:col>
      <xdr:colOff>3</xdr:colOff>
      <xdr:row>200</xdr:row>
      <xdr:rowOff>11651</xdr:rowOff>
    </xdr:to>
    <xdr:sp macro="" textlink="$O$199">
      <xdr:nvSpPr>
        <xdr:cNvPr id="72" name="Textfeld 71">
          <a:extLst>
            <a:ext uri="{FF2B5EF4-FFF2-40B4-BE49-F238E27FC236}">
              <a16:creationId xmlns:a16="http://schemas.microsoft.com/office/drawing/2014/main" id="{85EB82FA-9197-41D2-8583-6B92CE17F3B7}"/>
            </a:ext>
          </a:extLst>
        </xdr:cNvPr>
        <xdr:cNvSpPr txBox="1"/>
      </xdr:nvSpPr>
      <xdr:spPr>
        <a:xfrm>
          <a:off x="1270000" y="29740417"/>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660B611D-F317-4761-A2E2-BFED7BF67F81}"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8280</xdr:colOff>
      <xdr:row>7</xdr:row>
      <xdr:rowOff>95941</xdr:rowOff>
    </xdr:from>
    <xdr:to>
      <xdr:col>6</xdr:col>
      <xdr:colOff>5108</xdr:colOff>
      <xdr:row>9</xdr:row>
      <xdr:rowOff>5799</xdr:rowOff>
    </xdr:to>
    <xdr:sp macro="" textlink="$O$8">
      <xdr:nvSpPr>
        <xdr:cNvPr id="12" name="Textfeld 11">
          <a:extLst>
            <a:ext uri="{FF2B5EF4-FFF2-40B4-BE49-F238E27FC236}">
              <a16:creationId xmlns:a16="http://schemas.microsoft.com/office/drawing/2014/main" id="{8C892D38-8946-160C-A62F-AE42018562D9}"/>
            </a:ext>
          </a:extLst>
        </xdr:cNvPr>
        <xdr:cNvSpPr txBox="1"/>
      </xdr:nvSpPr>
      <xdr:spPr>
        <a:xfrm>
          <a:off x="1278280" y="1359591"/>
          <a:ext cx="5343528"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C4C844C-586D-48C8-B124-67D6B0519A15}"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8280</xdr:colOff>
      <xdr:row>9</xdr:row>
      <xdr:rowOff>100800</xdr:rowOff>
    </xdr:from>
    <xdr:to>
      <xdr:col>6</xdr:col>
      <xdr:colOff>11458</xdr:colOff>
      <xdr:row>11</xdr:row>
      <xdr:rowOff>10659</xdr:rowOff>
    </xdr:to>
    <xdr:sp macro="" textlink="$O$10">
      <xdr:nvSpPr>
        <xdr:cNvPr id="13" name="Textfeld 12">
          <a:extLst>
            <a:ext uri="{FF2B5EF4-FFF2-40B4-BE49-F238E27FC236}">
              <a16:creationId xmlns:a16="http://schemas.microsoft.com/office/drawing/2014/main" id="{F36243D6-3AB5-440A-945D-76F3601060D0}"/>
            </a:ext>
          </a:extLst>
        </xdr:cNvPr>
        <xdr:cNvSpPr txBox="1"/>
      </xdr:nvSpPr>
      <xdr:spPr>
        <a:xfrm>
          <a:off x="1278280" y="1643850"/>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2DA82706-5AF3-48B9-9865-17B8B7E74890}"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8280</xdr:colOff>
      <xdr:row>11</xdr:row>
      <xdr:rowOff>99309</xdr:rowOff>
    </xdr:from>
    <xdr:to>
      <xdr:col>6</xdr:col>
      <xdr:colOff>8283</xdr:colOff>
      <xdr:row>13</xdr:row>
      <xdr:rowOff>12343</xdr:rowOff>
    </xdr:to>
    <xdr:sp macro="" textlink="$O$12">
      <xdr:nvSpPr>
        <xdr:cNvPr id="14" name="Textfeld 13">
          <a:extLst>
            <a:ext uri="{FF2B5EF4-FFF2-40B4-BE49-F238E27FC236}">
              <a16:creationId xmlns:a16="http://schemas.microsoft.com/office/drawing/2014/main" id="{0B66C037-4666-481E-A83B-3DB1FDED9D53}"/>
            </a:ext>
          </a:extLst>
        </xdr:cNvPr>
        <xdr:cNvSpPr txBox="1"/>
      </xdr:nvSpPr>
      <xdr:spPr>
        <a:xfrm>
          <a:off x="1278280" y="1921759"/>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8D29C7F-B75F-4AC3-90E3-6B4CBE75360F}"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8280</xdr:colOff>
      <xdr:row>13</xdr:row>
      <xdr:rowOff>100994</xdr:rowOff>
    </xdr:from>
    <xdr:to>
      <xdr:col>6</xdr:col>
      <xdr:colOff>8283</xdr:colOff>
      <xdr:row>15</xdr:row>
      <xdr:rowOff>14027</xdr:rowOff>
    </xdr:to>
    <xdr:sp macro="" textlink="$O$14">
      <xdr:nvSpPr>
        <xdr:cNvPr id="15" name="Textfeld 14">
          <a:extLst>
            <a:ext uri="{FF2B5EF4-FFF2-40B4-BE49-F238E27FC236}">
              <a16:creationId xmlns:a16="http://schemas.microsoft.com/office/drawing/2014/main" id="{476A4ED9-C192-4E3E-8864-8CE7884A9B8E}"/>
            </a:ext>
          </a:extLst>
        </xdr:cNvPr>
        <xdr:cNvSpPr txBox="1"/>
      </xdr:nvSpPr>
      <xdr:spPr>
        <a:xfrm>
          <a:off x="1278280" y="2202844"/>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84178D54-7B4E-42F4-88C6-8EA792630423}"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8280</xdr:colOff>
      <xdr:row>15</xdr:row>
      <xdr:rowOff>105853</xdr:rowOff>
    </xdr:from>
    <xdr:to>
      <xdr:col>6</xdr:col>
      <xdr:colOff>11458</xdr:colOff>
      <xdr:row>17</xdr:row>
      <xdr:rowOff>6187</xdr:rowOff>
    </xdr:to>
    <xdr:sp macro="" textlink="$O$16">
      <xdr:nvSpPr>
        <xdr:cNvPr id="16" name="Textfeld 15">
          <a:extLst>
            <a:ext uri="{FF2B5EF4-FFF2-40B4-BE49-F238E27FC236}">
              <a16:creationId xmlns:a16="http://schemas.microsoft.com/office/drawing/2014/main" id="{DB2AFE74-8A07-41C2-893A-820631D8EA9D}"/>
            </a:ext>
          </a:extLst>
        </xdr:cNvPr>
        <xdr:cNvSpPr txBox="1"/>
      </xdr:nvSpPr>
      <xdr:spPr>
        <a:xfrm>
          <a:off x="1278280" y="2487103"/>
          <a:ext cx="5349878" cy="179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88B4B2B1-CDED-4F03-BC62-AE1BA7DBFD29}"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8280</xdr:colOff>
      <xdr:row>17</xdr:row>
      <xdr:rowOff>101185</xdr:rowOff>
    </xdr:from>
    <xdr:to>
      <xdr:col>6</xdr:col>
      <xdr:colOff>8283</xdr:colOff>
      <xdr:row>19</xdr:row>
      <xdr:rowOff>1519</xdr:rowOff>
    </xdr:to>
    <xdr:sp macro="" textlink="$O$18">
      <xdr:nvSpPr>
        <xdr:cNvPr id="17" name="Textfeld 16">
          <a:extLst>
            <a:ext uri="{FF2B5EF4-FFF2-40B4-BE49-F238E27FC236}">
              <a16:creationId xmlns:a16="http://schemas.microsoft.com/office/drawing/2014/main" id="{B181EEE9-FBF9-4E78-B202-B15D68D3B6FC}"/>
            </a:ext>
          </a:extLst>
        </xdr:cNvPr>
        <xdr:cNvSpPr txBox="1"/>
      </xdr:nvSpPr>
      <xdr:spPr>
        <a:xfrm>
          <a:off x="1278280" y="2761835"/>
          <a:ext cx="5346703" cy="198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71A407CE-372C-4E42-B10B-31273455BE9E}"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24</xdr:row>
      <xdr:rowOff>95250</xdr:rowOff>
    </xdr:from>
    <xdr:to>
      <xdr:col>5</xdr:col>
      <xdr:colOff>2736399</xdr:colOff>
      <xdr:row>26</xdr:row>
      <xdr:rowOff>5107</xdr:rowOff>
    </xdr:to>
    <xdr:sp macro="" textlink="$O$25">
      <xdr:nvSpPr>
        <xdr:cNvPr id="2" name="Textfeld 1">
          <a:extLst>
            <a:ext uri="{FF2B5EF4-FFF2-40B4-BE49-F238E27FC236}">
              <a16:creationId xmlns:a16="http://schemas.microsoft.com/office/drawing/2014/main" id="{590FA1A8-EC09-4EB2-9041-4F1ECCF6820B}"/>
            </a:ext>
          </a:extLst>
        </xdr:cNvPr>
        <xdr:cNvSpPr txBox="1"/>
      </xdr:nvSpPr>
      <xdr:spPr>
        <a:xfrm>
          <a:off x="1270000" y="387350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9045A34-2034-4BC3-A745-B54F5C1CE1C7}"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26</xdr:row>
      <xdr:rowOff>100108</xdr:rowOff>
    </xdr:from>
    <xdr:to>
      <xdr:col>6</xdr:col>
      <xdr:colOff>3178</xdr:colOff>
      <xdr:row>28</xdr:row>
      <xdr:rowOff>9967</xdr:rowOff>
    </xdr:to>
    <xdr:sp macro="" textlink="$O$27">
      <xdr:nvSpPr>
        <xdr:cNvPr id="3" name="Textfeld 2">
          <a:extLst>
            <a:ext uri="{FF2B5EF4-FFF2-40B4-BE49-F238E27FC236}">
              <a16:creationId xmlns:a16="http://schemas.microsoft.com/office/drawing/2014/main" id="{2AFF5508-F93D-4027-84C8-A19685BD48E6}"/>
            </a:ext>
          </a:extLst>
        </xdr:cNvPr>
        <xdr:cNvSpPr txBox="1"/>
      </xdr:nvSpPr>
      <xdr:spPr>
        <a:xfrm>
          <a:off x="1270000" y="4157758"/>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9A5DA0A-310A-463C-B7CF-0AFF73005B85}" type="TxLink">
            <a:rPr lang="en-US" sz="1100" b="0" i="0" u="none" strike="noStrike">
              <a:solidFill>
                <a:srgbClr val="000000"/>
              </a:solidFill>
              <a:latin typeface="Calibri"/>
              <a:cs typeface="Calibri"/>
            </a:rPr>
            <a:pPr/>
            <a:t>_______________</a:t>
          </a:fld>
          <a:endParaRPr lang="de-DE" sz="1100"/>
        </a:p>
      </xdr:txBody>
    </xdr:sp>
    <xdr:clientData/>
  </xdr:twoCellAnchor>
  <xdr:twoCellAnchor>
    <xdr:from>
      <xdr:col>4</xdr:col>
      <xdr:colOff>0</xdr:colOff>
      <xdr:row>28</xdr:row>
      <xdr:rowOff>98617</xdr:rowOff>
    </xdr:from>
    <xdr:to>
      <xdr:col>6</xdr:col>
      <xdr:colOff>3</xdr:colOff>
      <xdr:row>30</xdr:row>
      <xdr:rowOff>11652</xdr:rowOff>
    </xdr:to>
    <xdr:sp macro="" textlink="$O$29">
      <xdr:nvSpPr>
        <xdr:cNvPr id="4" name="Textfeld 3">
          <a:extLst>
            <a:ext uri="{FF2B5EF4-FFF2-40B4-BE49-F238E27FC236}">
              <a16:creationId xmlns:a16="http://schemas.microsoft.com/office/drawing/2014/main" id="{97149EA8-0696-4C03-988F-4BF9B92570D0}"/>
            </a:ext>
          </a:extLst>
        </xdr:cNvPr>
        <xdr:cNvSpPr txBox="1"/>
      </xdr:nvSpPr>
      <xdr:spPr>
        <a:xfrm>
          <a:off x="1270000" y="443566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D33FE09-E327-45BE-83DD-9D66A992F646}"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30</xdr:row>
      <xdr:rowOff>100302</xdr:rowOff>
    </xdr:from>
    <xdr:to>
      <xdr:col>6</xdr:col>
      <xdr:colOff>3</xdr:colOff>
      <xdr:row>32</xdr:row>
      <xdr:rowOff>13335</xdr:rowOff>
    </xdr:to>
    <xdr:sp macro="" textlink="$O$31">
      <xdr:nvSpPr>
        <xdr:cNvPr id="5" name="Textfeld 4">
          <a:extLst>
            <a:ext uri="{FF2B5EF4-FFF2-40B4-BE49-F238E27FC236}">
              <a16:creationId xmlns:a16="http://schemas.microsoft.com/office/drawing/2014/main" id="{8BCCA66F-F490-4EA1-9BDD-C56D38B2EC1A}"/>
            </a:ext>
          </a:extLst>
        </xdr:cNvPr>
        <xdr:cNvSpPr txBox="1"/>
      </xdr:nvSpPr>
      <xdr:spPr>
        <a:xfrm>
          <a:off x="1270000" y="471675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013CC693-0F9D-487E-8A18-F9F6ACCC8668}" type="TxLink">
            <a:rPr lang="en-US" sz="1100" b="0" i="0" u="none" strike="noStrike">
              <a:solidFill>
                <a:srgbClr val="000000"/>
              </a:solidFill>
              <a:latin typeface="Calibri"/>
              <a:cs typeface="Calibri"/>
            </a:rPr>
            <a:pPr/>
            <a:t>_______________</a:t>
          </a:fld>
          <a:endParaRPr lang="de-DE" sz="1100"/>
        </a:p>
      </xdr:txBody>
    </xdr:sp>
    <xdr:clientData/>
  </xdr:twoCellAnchor>
  <xdr:twoCellAnchor>
    <xdr:from>
      <xdr:col>4</xdr:col>
      <xdr:colOff>0</xdr:colOff>
      <xdr:row>32</xdr:row>
      <xdr:rowOff>105162</xdr:rowOff>
    </xdr:from>
    <xdr:to>
      <xdr:col>6</xdr:col>
      <xdr:colOff>3178</xdr:colOff>
      <xdr:row>34</xdr:row>
      <xdr:rowOff>5495</xdr:rowOff>
    </xdr:to>
    <xdr:sp macro="" textlink="$O$33">
      <xdr:nvSpPr>
        <xdr:cNvPr id="6" name="Textfeld 5">
          <a:extLst>
            <a:ext uri="{FF2B5EF4-FFF2-40B4-BE49-F238E27FC236}">
              <a16:creationId xmlns:a16="http://schemas.microsoft.com/office/drawing/2014/main" id="{C16334FC-ED86-4608-A4D9-195D2B1E869F}"/>
            </a:ext>
          </a:extLst>
        </xdr:cNvPr>
        <xdr:cNvSpPr txBox="1"/>
      </xdr:nvSpPr>
      <xdr:spPr>
        <a:xfrm>
          <a:off x="1270000" y="500101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925DCEF-D854-456D-917D-9D4E7E8816FE}"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34</xdr:row>
      <xdr:rowOff>100493</xdr:rowOff>
    </xdr:from>
    <xdr:to>
      <xdr:col>6</xdr:col>
      <xdr:colOff>3</xdr:colOff>
      <xdr:row>36</xdr:row>
      <xdr:rowOff>828</xdr:rowOff>
    </xdr:to>
    <xdr:sp macro="" textlink="$O$35">
      <xdr:nvSpPr>
        <xdr:cNvPr id="7" name="Textfeld 6">
          <a:extLst>
            <a:ext uri="{FF2B5EF4-FFF2-40B4-BE49-F238E27FC236}">
              <a16:creationId xmlns:a16="http://schemas.microsoft.com/office/drawing/2014/main" id="{08CFD590-DCE8-4070-9948-DF263D28F2DB}"/>
            </a:ext>
          </a:extLst>
        </xdr:cNvPr>
        <xdr:cNvSpPr txBox="1"/>
      </xdr:nvSpPr>
      <xdr:spPr>
        <a:xfrm>
          <a:off x="1270000" y="527574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01F618D9-1F7B-4E93-8C6A-C15177E77BC5}"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41</xdr:row>
      <xdr:rowOff>95250</xdr:rowOff>
    </xdr:from>
    <xdr:to>
      <xdr:col>5</xdr:col>
      <xdr:colOff>2736399</xdr:colOff>
      <xdr:row>43</xdr:row>
      <xdr:rowOff>5107</xdr:rowOff>
    </xdr:to>
    <xdr:sp macro="" textlink="$O$42">
      <xdr:nvSpPr>
        <xdr:cNvPr id="8" name="Textfeld 7">
          <a:extLst>
            <a:ext uri="{FF2B5EF4-FFF2-40B4-BE49-F238E27FC236}">
              <a16:creationId xmlns:a16="http://schemas.microsoft.com/office/drawing/2014/main" id="{FC83B306-E324-410F-B646-D00576DC79BD}"/>
            </a:ext>
          </a:extLst>
        </xdr:cNvPr>
        <xdr:cNvSpPr txBox="1"/>
      </xdr:nvSpPr>
      <xdr:spPr>
        <a:xfrm>
          <a:off x="1270000" y="638810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2A80960D-AD55-4C71-A8C7-02A2D80F9F91}"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43</xdr:row>
      <xdr:rowOff>100109</xdr:rowOff>
    </xdr:from>
    <xdr:to>
      <xdr:col>6</xdr:col>
      <xdr:colOff>3178</xdr:colOff>
      <xdr:row>45</xdr:row>
      <xdr:rowOff>9967</xdr:rowOff>
    </xdr:to>
    <xdr:sp macro="" textlink="$O$44">
      <xdr:nvSpPr>
        <xdr:cNvPr id="9" name="Textfeld 8">
          <a:extLst>
            <a:ext uri="{FF2B5EF4-FFF2-40B4-BE49-F238E27FC236}">
              <a16:creationId xmlns:a16="http://schemas.microsoft.com/office/drawing/2014/main" id="{EAA51EF6-B18E-4875-BDFE-EA30C6F9E039}"/>
            </a:ext>
          </a:extLst>
        </xdr:cNvPr>
        <xdr:cNvSpPr txBox="1"/>
      </xdr:nvSpPr>
      <xdr:spPr>
        <a:xfrm>
          <a:off x="1270000" y="6672359"/>
          <a:ext cx="5349878"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E8D66A4F-A31A-4DE4-A22F-B733B7022081}"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45</xdr:row>
      <xdr:rowOff>98617</xdr:rowOff>
    </xdr:from>
    <xdr:to>
      <xdr:col>6</xdr:col>
      <xdr:colOff>3</xdr:colOff>
      <xdr:row>47</xdr:row>
      <xdr:rowOff>11652</xdr:rowOff>
    </xdr:to>
    <xdr:sp macro="" textlink="$O$46">
      <xdr:nvSpPr>
        <xdr:cNvPr id="18" name="Textfeld 17">
          <a:extLst>
            <a:ext uri="{FF2B5EF4-FFF2-40B4-BE49-F238E27FC236}">
              <a16:creationId xmlns:a16="http://schemas.microsoft.com/office/drawing/2014/main" id="{91C7A7F6-66E1-4962-B876-F223F4B7545C}"/>
            </a:ext>
          </a:extLst>
        </xdr:cNvPr>
        <xdr:cNvSpPr txBox="1"/>
      </xdr:nvSpPr>
      <xdr:spPr>
        <a:xfrm>
          <a:off x="1270000" y="695026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584F340-21A1-4B98-ACF6-E4A5CFA7B218}"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47</xdr:row>
      <xdr:rowOff>100302</xdr:rowOff>
    </xdr:from>
    <xdr:to>
      <xdr:col>6</xdr:col>
      <xdr:colOff>3</xdr:colOff>
      <xdr:row>49</xdr:row>
      <xdr:rowOff>13336</xdr:rowOff>
    </xdr:to>
    <xdr:sp macro="" textlink="$O$48">
      <xdr:nvSpPr>
        <xdr:cNvPr id="19" name="Textfeld 18">
          <a:extLst>
            <a:ext uri="{FF2B5EF4-FFF2-40B4-BE49-F238E27FC236}">
              <a16:creationId xmlns:a16="http://schemas.microsoft.com/office/drawing/2014/main" id="{71C6943C-6E8E-448D-B7F7-ED4ED427BD95}"/>
            </a:ext>
          </a:extLst>
        </xdr:cNvPr>
        <xdr:cNvSpPr txBox="1"/>
      </xdr:nvSpPr>
      <xdr:spPr>
        <a:xfrm>
          <a:off x="1270000" y="7231352"/>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2F101D1C-CDCB-4B69-8F22-EF8F6F1E057F}"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49</xdr:row>
      <xdr:rowOff>105162</xdr:rowOff>
    </xdr:from>
    <xdr:to>
      <xdr:col>6</xdr:col>
      <xdr:colOff>3178</xdr:colOff>
      <xdr:row>51</xdr:row>
      <xdr:rowOff>5495</xdr:rowOff>
    </xdr:to>
    <xdr:sp macro="" textlink="$O$50">
      <xdr:nvSpPr>
        <xdr:cNvPr id="20" name="Textfeld 19">
          <a:extLst>
            <a:ext uri="{FF2B5EF4-FFF2-40B4-BE49-F238E27FC236}">
              <a16:creationId xmlns:a16="http://schemas.microsoft.com/office/drawing/2014/main" id="{98CDF2D1-CDBE-43E8-A9AA-2127B9A6EE32}"/>
            </a:ext>
          </a:extLst>
        </xdr:cNvPr>
        <xdr:cNvSpPr txBox="1"/>
      </xdr:nvSpPr>
      <xdr:spPr>
        <a:xfrm>
          <a:off x="1270000" y="751561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96A5172-607C-457C-8277-FEB2932B910C}"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51</xdr:row>
      <xdr:rowOff>100494</xdr:rowOff>
    </xdr:from>
    <xdr:to>
      <xdr:col>6</xdr:col>
      <xdr:colOff>3</xdr:colOff>
      <xdr:row>53</xdr:row>
      <xdr:rowOff>828</xdr:rowOff>
    </xdr:to>
    <xdr:sp macro="" textlink="$O$52">
      <xdr:nvSpPr>
        <xdr:cNvPr id="21" name="Textfeld 20">
          <a:extLst>
            <a:ext uri="{FF2B5EF4-FFF2-40B4-BE49-F238E27FC236}">
              <a16:creationId xmlns:a16="http://schemas.microsoft.com/office/drawing/2014/main" id="{70E6A46C-A4B4-4787-8915-7184AFF47E9F}"/>
            </a:ext>
          </a:extLst>
        </xdr:cNvPr>
        <xdr:cNvSpPr txBox="1"/>
      </xdr:nvSpPr>
      <xdr:spPr>
        <a:xfrm>
          <a:off x="1270000" y="7790344"/>
          <a:ext cx="5346703" cy="198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F0BEFCED-F218-4109-8C3F-3A775263DB85}"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58</xdr:row>
      <xdr:rowOff>95250</xdr:rowOff>
    </xdr:from>
    <xdr:to>
      <xdr:col>5</xdr:col>
      <xdr:colOff>2736399</xdr:colOff>
      <xdr:row>60</xdr:row>
      <xdr:rowOff>5108</xdr:rowOff>
    </xdr:to>
    <xdr:sp macro="" textlink="$O$59">
      <xdr:nvSpPr>
        <xdr:cNvPr id="22" name="Textfeld 21">
          <a:extLst>
            <a:ext uri="{FF2B5EF4-FFF2-40B4-BE49-F238E27FC236}">
              <a16:creationId xmlns:a16="http://schemas.microsoft.com/office/drawing/2014/main" id="{62ECB757-8107-4C8F-852A-2673FE0B8D6D}"/>
            </a:ext>
          </a:extLst>
        </xdr:cNvPr>
        <xdr:cNvSpPr txBox="1"/>
      </xdr:nvSpPr>
      <xdr:spPr>
        <a:xfrm>
          <a:off x="1270000" y="8902700"/>
          <a:ext cx="5339899"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71C838B-BE7A-49E1-A0BA-4C4848465983}" type="TxLink">
            <a:rPr lang="en-US" sz="1100" b="0" i="0" u="none" strike="noStrike">
              <a:solidFill>
                <a:srgbClr val="000000"/>
              </a:solidFill>
              <a:latin typeface="Calibri"/>
              <a:cs typeface="Calibri"/>
            </a:rPr>
            <a:pPr/>
            <a:t>1 ______________</a:t>
          </a:fld>
          <a:endParaRPr lang="de-DE" sz="1100"/>
        </a:p>
      </xdr:txBody>
    </xdr:sp>
    <xdr:clientData/>
  </xdr:twoCellAnchor>
  <xdr:twoCellAnchor>
    <xdr:from>
      <xdr:col>4</xdr:col>
      <xdr:colOff>0</xdr:colOff>
      <xdr:row>60</xdr:row>
      <xdr:rowOff>100109</xdr:rowOff>
    </xdr:from>
    <xdr:to>
      <xdr:col>6</xdr:col>
      <xdr:colOff>3178</xdr:colOff>
      <xdr:row>62</xdr:row>
      <xdr:rowOff>9967</xdr:rowOff>
    </xdr:to>
    <xdr:sp macro="" textlink="$O$61">
      <xdr:nvSpPr>
        <xdr:cNvPr id="23" name="Textfeld 22">
          <a:extLst>
            <a:ext uri="{FF2B5EF4-FFF2-40B4-BE49-F238E27FC236}">
              <a16:creationId xmlns:a16="http://schemas.microsoft.com/office/drawing/2014/main" id="{456345E9-7675-461B-B4E6-E6C7E9204BBE}"/>
            </a:ext>
          </a:extLst>
        </xdr:cNvPr>
        <xdr:cNvSpPr txBox="1"/>
      </xdr:nvSpPr>
      <xdr:spPr>
        <a:xfrm>
          <a:off x="1270000" y="9186959"/>
          <a:ext cx="5349878"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6D121C3-68D4-4628-8987-49DE5D7D4D73}" type="TxLink">
            <a:rPr lang="en-US" sz="1100" b="0" i="0" u="none" strike="noStrike">
              <a:solidFill>
                <a:srgbClr val="000000"/>
              </a:solidFill>
              <a:latin typeface="Calibri"/>
              <a:cs typeface="Calibri"/>
            </a:rPr>
            <a:pPr/>
            <a:t>2 ______________</a:t>
          </a:fld>
          <a:endParaRPr lang="de-DE" sz="1100"/>
        </a:p>
      </xdr:txBody>
    </xdr:sp>
    <xdr:clientData/>
  </xdr:twoCellAnchor>
  <xdr:twoCellAnchor>
    <xdr:from>
      <xdr:col>4</xdr:col>
      <xdr:colOff>0</xdr:colOff>
      <xdr:row>62</xdr:row>
      <xdr:rowOff>98618</xdr:rowOff>
    </xdr:from>
    <xdr:to>
      <xdr:col>6</xdr:col>
      <xdr:colOff>3</xdr:colOff>
      <xdr:row>64</xdr:row>
      <xdr:rowOff>11652</xdr:rowOff>
    </xdr:to>
    <xdr:sp macro="" textlink="$O$63">
      <xdr:nvSpPr>
        <xdr:cNvPr id="24" name="Textfeld 23">
          <a:extLst>
            <a:ext uri="{FF2B5EF4-FFF2-40B4-BE49-F238E27FC236}">
              <a16:creationId xmlns:a16="http://schemas.microsoft.com/office/drawing/2014/main" id="{2F374BFE-A325-42DB-AD79-0203239F5031}"/>
            </a:ext>
          </a:extLst>
        </xdr:cNvPr>
        <xdr:cNvSpPr txBox="1"/>
      </xdr:nvSpPr>
      <xdr:spPr>
        <a:xfrm>
          <a:off x="1270000" y="9464868"/>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821B5F89-4C9C-4525-8874-0264BA03A94B}" type="TxLink">
            <a:rPr lang="en-US" sz="1100" b="0" i="0" u="none" strike="noStrike">
              <a:solidFill>
                <a:srgbClr val="000000"/>
              </a:solidFill>
              <a:latin typeface="Calibri"/>
              <a:cs typeface="Calibri"/>
            </a:rPr>
            <a:pPr/>
            <a:t>3 ______________</a:t>
          </a:fld>
          <a:endParaRPr lang="de-DE" sz="1100"/>
        </a:p>
      </xdr:txBody>
    </xdr:sp>
    <xdr:clientData/>
  </xdr:twoCellAnchor>
  <xdr:twoCellAnchor>
    <xdr:from>
      <xdr:col>4</xdr:col>
      <xdr:colOff>0</xdr:colOff>
      <xdr:row>64</xdr:row>
      <xdr:rowOff>100302</xdr:rowOff>
    </xdr:from>
    <xdr:to>
      <xdr:col>6</xdr:col>
      <xdr:colOff>3</xdr:colOff>
      <xdr:row>66</xdr:row>
      <xdr:rowOff>13336</xdr:rowOff>
    </xdr:to>
    <xdr:sp macro="" textlink="$O$65">
      <xdr:nvSpPr>
        <xdr:cNvPr id="25" name="Textfeld 24">
          <a:extLst>
            <a:ext uri="{FF2B5EF4-FFF2-40B4-BE49-F238E27FC236}">
              <a16:creationId xmlns:a16="http://schemas.microsoft.com/office/drawing/2014/main" id="{FF421491-DC1E-498A-BC47-3E1DE697F56D}"/>
            </a:ext>
          </a:extLst>
        </xdr:cNvPr>
        <xdr:cNvSpPr txBox="1"/>
      </xdr:nvSpPr>
      <xdr:spPr>
        <a:xfrm>
          <a:off x="1270000" y="9745952"/>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BF238FA-C74D-4C97-964D-EEDE3446AFBE}" type="TxLink">
            <a:rPr lang="en-US" sz="1100" b="0" i="0" u="none" strike="noStrike">
              <a:solidFill>
                <a:srgbClr val="000000"/>
              </a:solidFill>
              <a:latin typeface="Calibri"/>
              <a:cs typeface="Calibri"/>
            </a:rPr>
            <a:pPr/>
            <a:t>4 ______________</a:t>
          </a:fld>
          <a:endParaRPr lang="de-DE" sz="1100"/>
        </a:p>
      </xdr:txBody>
    </xdr:sp>
    <xdr:clientData/>
  </xdr:twoCellAnchor>
  <xdr:twoCellAnchor>
    <xdr:from>
      <xdr:col>4</xdr:col>
      <xdr:colOff>0</xdr:colOff>
      <xdr:row>66</xdr:row>
      <xdr:rowOff>105162</xdr:rowOff>
    </xdr:from>
    <xdr:to>
      <xdr:col>6</xdr:col>
      <xdr:colOff>3178</xdr:colOff>
      <xdr:row>68</xdr:row>
      <xdr:rowOff>5496</xdr:rowOff>
    </xdr:to>
    <xdr:sp macro="" textlink="$O$67">
      <xdr:nvSpPr>
        <xdr:cNvPr id="26" name="Textfeld 25">
          <a:extLst>
            <a:ext uri="{FF2B5EF4-FFF2-40B4-BE49-F238E27FC236}">
              <a16:creationId xmlns:a16="http://schemas.microsoft.com/office/drawing/2014/main" id="{19AA8B21-F8CD-48E7-B7DB-75F5D56E72AC}"/>
            </a:ext>
          </a:extLst>
        </xdr:cNvPr>
        <xdr:cNvSpPr txBox="1"/>
      </xdr:nvSpPr>
      <xdr:spPr>
        <a:xfrm>
          <a:off x="1270000" y="10030212"/>
          <a:ext cx="5349878" cy="179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C2816CC1-C77C-4918-B67E-10F1F8D03A15}" type="TxLink">
            <a:rPr lang="en-US" sz="1100" b="0" i="0" u="none" strike="noStrike">
              <a:solidFill>
                <a:srgbClr val="000000"/>
              </a:solidFill>
              <a:latin typeface="Calibri"/>
              <a:cs typeface="Calibri"/>
            </a:rPr>
            <a:pPr/>
            <a:t>5 ______________</a:t>
          </a:fld>
          <a:endParaRPr lang="de-DE" sz="1100"/>
        </a:p>
      </xdr:txBody>
    </xdr:sp>
    <xdr:clientData/>
  </xdr:twoCellAnchor>
  <xdr:twoCellAnchor>
    <xdr:from>
      <xdr:col>4</xdr:col>
      <xdr:colOff>0</xdr:colOff>
      <xdr:row>68</xdr:row>
      <xdr:rowOff>100494</xdr:rowOff>
    </xdr:from>
    <xdr:to>
      <xdr:col>6</xdr:col>
      <xdr:colOff>3</xdr:colOff>
      <xdr:row>70</xdr:row>
      <xdr:rowOff>828</xdr:rowOff>
    </xdr:to>
    <xdr:sp macro="" textlink="$O$69">
      <xdr:nvSpPr>
        <xdr:cNvPr id="27" name="Textfeld 26">
          <a:extLst>
            <a:ext uri="{FF2B5EF4-FFF2-40B4-BE49-F238E27FC236}">
              <a16:creationId xmlns:a16="http://schemas.microsoft.com/office/drawing/2014/main" id="{8DFB49F0-7F57-49DF-A192-E04A8A81DF97}"/>
            </a:ext>
          </a:extLst>
        </xdr:cNvPr>
        <xdr:cNvSpPr txBox="1"/>
      </xdr:nvSpPr>
      <xdr:spPr>
        <a:xfrm>
          <a:off x="1270000" y="10304944"/>
          <a:ext cx="5346703" cy="198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56727A7B-9D32-497B-92E7-2A029D03A5D7}" type="TxLink">
            <a:rPr lang="en-US" sz="1100" b="0" i="0" u="none" strike="noStrike">
              <a:solidFill>
                <a:srgbClr val="000000"/>
              </a:solidFill>
              <a:latin typeface="Calibri"/>
              <a:cs typeface="Calibri"/>
            </a:rPr>
            <a:pPr/>
            <a:t>6 ______________</a:t>
          </a:fld>
          <a:endParaRPr lang="de-DE" sz="1100"/>
        </a:p>
      </xdr:txBody>
    </xdr:sp>
    <xdr:clientData/>
  </xdr:twoCellAnchor>
  <xdr:twoCellAnchor>
    <xdr:from>
      <xdr:col>4</xdr:col>
      <xdr:colOff>0</xdr:colOff>
      <xdr:row>75</xdr:row>
      <xdr:rowOff>95250</xdr:rowOff>
    </xdr:from>
    <xdr:to>
      <xdr:col>5</xdr:col>
      <xdr:colOff>2736399</xdr:colOff>
      <xdr:row>77</xdr:row>
      <xdr:rowOff>5107</xdr:rowOff>
    </xdr:to>
    <xdr:sp macro="" textlink="$O$76">
      <xdr:nvSpPr>
        <xdr:cNvPr id="28" name="Textfeld 27">
          <a:extLst>
            <a:ext uri="{FF2B5EF4-FFF2-40B4-BE49-F238E27FC236}">
              <a16:creationId xmlns:a16="http://schemas.microsoft.com/office/drawing/2014/main" id="{49BACAFB-AB7D-43EA-946F-65EAFFA908A2}"/>
            </a:ext>
          </a:extLst>
        </xdr:cNvPr>
        <xdr:cNvSpPr txBox="1"/>
      </xdr:nvSpPr>
      <xdr:spPr>
        <a:xfrm>
          <a:off x="1270000" y="1141730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DC196F6A-E86F-45C6-B386-CD72226E7EC2}"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77</xdr:row>
      <xdr:rowOff>100108</xdr:rowOff>
    </xdr:from>
    <xdr:to>
      <xdr:col>6</xdr:col>
      <xdr:colOff>3178</xdr:colOff>
      <xdr:row>79</xdr:row>
      <xdr:rowOff>9967</xdr:rowOff>
    </xdr:to>
    <xdr:sp macro="" textlink="$O$78">
      <xdr:nvSpPr>
        <xdr:cNvPr id="29" name="Textfeld 28">
          <a:extLst>
            <a:ext uri="{FF2B5EF4-FFF2-40B4-BE49-F238E27FC236}">
              <a16:creationId xmlns:a16="http://schemas.microsoft.com/office/drawing/2014/main" id="{BF97E27E-142F-4824-BD84-D419E9E432E4}"/>
            </a:ext>
          </a:extLst>
        </xdr:cNvPr>
        <xdr:cNvSpPr txBox="1"/>
      </xdr:nvSpPr>
      <xdr:spPr>
        <a:xfrm>
          <a:off x="1270000" y="11701558"/>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84A9550-6DF9-4E1D-9A4F-DDC4605FC025}"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79</xdr:row>
      <xdr:rowOff>98617</xdr:rowOff>
    </xdr:from>
    <xdr:to>
      <xdr:col>6</xdr:col>
      <xdr:colOff>3</xdr:colOff>
      <xdr:row>81</xdr:row>
      <xdr:rowOff>11651</xdr:rowOff>
    </xdr:to>
    <xdr:sp macro="" textlink="$O$80">
      <xdr:nvSpPr>
        <xdr:cNvPr id="30" name="Textfeld 29">
          <a:extLst>
            <a:ext uri="{FF2B5EF4-FFF2-40B4-BE49-F238E27FC236}">
              <a16:creationId xmlns:a16="http://schemas.microsoft.com/office/drawing/2014/main" id="{A80EE55B-3047-4C73-AA5E-971324151EDE}"/>
            </a:ext>
          </a:extLst>
        </xdr:cNvPr>
        <xdr:cNvSpPr txBox="1"/>
      </xdr:nvSpPr>
      <xdr:spPr>
        <a:xfrm>
          <a:off x="1270000" y="11979467"/>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95DBFCE-63C1-410B-B1F0-AA0395E87F07}"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81</xdr:row>
      <xdr:rowOff>100302</xdr:rowOff>
    </xdr:from>
    <xdr:to>
      <xdr:col>6</xdr:col>
      <xdr:colOff>3</xdr:colOff>
      <xdr:row>83</xdr:row>
      <xdr:rowOff>13335</xdr:rowOff>
    </xdr:to>
    <xdr:sp macro="" textlink="$O$82">
      <xdr:nvSpPr>
        <xdr:cNvPr id="31" name="Textfeld 30">
          <a:extLst>
            <a:ext uri="{FF2B5EF4-FFF2-40B4-BE49-F238E27FC236}">
              <a16:creationId xmlns:a16="http://schemas.microsoft.com/office/drawing/2014/main" id="{383A2B20-9A93-4CA9-B1C4-34E6C066A5B9}"/>
            </a:ext>
          </a:extLst>
        </xdr:cNvPr>
        <xdr:cNvSpPr txBox="1"/>
      </xdr:nvSpPr>
      <xdr:spPr>
        <a:xfrm>
          <a:off x="1270000" y="1226055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EB37A0AC-2D33-421F-AB51-B3734CA69D7D}"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83</xdr:row>
      <xdr:rowOff>105161</xdr:rowOff>
    </xdr:from>
    <xdr:to>
      <xdr:col>6</xdr:col>
      <xdr:colOff>3178</xdr:colOff>
      <xdr:row>85</xdr:row>
      <xdr:rowOff>5495</xdr:rowOff>
    </xdr:to>
    <xdr:sp macro="" textlink="$O$84">
      <xdr:nvSpPr>
        <xdr:cNvPr id="32" name="Textfeld 31">
          <a:extLst>
            <a:ext uri="{FF2B5EF4-FFF2-40B4-BE49-F238E27FC236}">
              <a16:creationId xmlns:a16="http://schemas.microsoft.com/office/drawing/2014/main" id="{D7AF3DD2-ADF4-423C-8EC7-45A227605C6B}"/>
            </a:ext>
          </a:extLst>
        </xdr:cNvPr>
        <xdr:cNvSpPr txBox="1"/>
      </xdr:nvSpPr>
      <xdr:spPr>
        <a:xfrm>
          <a:off x="1270000" y="12544811"/>
          <a:ext cx="5349878" cy="179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F553B2DF-B677-4AAF-B211-2CB33B298657}"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85</xdr:row>
      <xdr:rowOff>100493</xdr:rowOff>
    </xdr:from>
    <xdr:to>
      <xdr:col>6</xdr:col>
      <xdr:colOff>3</xdr:colOff>
      <xdr:row>87</xdr:row>
      <xdr:rowOff>828</xdr:rowOff>
    </xdr:to>
    <xdr:sp macro="" textlink="$O$86">
      <xdr:nvSpPr>
        <xdr:cNvPr id="33" name="Textfeld 32">
          <a:extLst>
            <a:ext uri="{FF2B5EF4-FFF2-40B4-BE49-F238E27FC236}">
              <a16:creationId xmlns:a16="http://schemas.microsoft.com/office/drawing/2014/main" id="{FFF04DDE-C2E8-4B91-BFD9-2BB0A22AB7F1}"/>
            </a:ext>
          </a:extLst>
        </xdr:cNvPr>
        <xdr:cNvSpPr txBox="1"/>
      </xdr:nvSpPr>
      <xdr:spPr>
        <a:xfrm>
          <a:off x="1270000" y="1281954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6716F7D3-C050-4D54-815D-5A32CFE6F2F3}"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92</xdr:row>
      <xdr:rowOff>95250</xdr:rowOff>
    </xdr:from>
    <xdr:to>
      <xdr:col>5</xdr:col>
      <xdr:colOff>2736399</xdr:colOff>
      <xdr:row>94</xdr:row>
      <xdr:rowOff>5107</xdr:rowOff>
    </xdr:to>
    <xdr:sp macro="" textlink="$O$93">
      <xdr:nvSpPr>
        <xdr:cNvPr id="34" name="Textfeld 33">
          <a:extLst>
            <a:ext uri="{FF2B5EF4-FFF2-40B4-BE49-F238E27FC236}">
              <a16:creationId xmlns:a16="http://schemas.microsoft.com/office/drawing/2014/main" id="{24C0BD68-8325-45C1-A597-D3A6BD40333B}"/>
            </a:ext>
          </a:extLst>
        </xdr:cNvPr>
        <xdr:cNvSpPr txBox="1"/>
      </xdr:nvSpPr>
      <xdr:spPr>
        <a:xfrm>
          <a:off x="1270000" y="1393190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C593CFBF-641F-4E9A-B96E-EDD3D9136BBF}"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94</xdr:row>
      <xdr:rowOff>100109</xdr:rowOff>
    </xdr:from>
    <xdr:to>
      <xdr:col>6</xdr:col>
      <xdr:colOff>3178</xdr:colOff>
      <xdr:row>96</xdr:row>
      <xdr:rowOff>9967</xdr:rowOff>
    </xdr:to>
    <xdr:sp macro="" textlink="$O$95">
      <xdr:nvSpPr>
        <xdr:cNvPr id="35" name="Textfeld 34">
          <a:extLst>
            <a:ext uri="{FF2B5EF4-FFF2-40B4-BE49-F238E27FC236}">
              <a16:creationId xmlns:a16="http://schemas.microsoft.com/office/drawing/2014/main" id="{D27D438D-0BCD-4817-857E-386BEAA7C928}"/>
            </a:ext>
          </a:extLst>
        </xdr:cNvPr>
        <xdr:cNvSpPr txBox="1"/>
      </xdr:nvSpPr>
      <xdr:spPr>
        <a:xfrm>
          <a:off x="1270000" y="14216159"/>
          <a:ext cx="5349878"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CBF491A4-F785-4C66-AF23-C207F42DFA1D}"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96</xdr:row>
      <xdr:rowOff>98617</xdr:rowOff>
    </xdr:from>
    <xdr:to>
      <xdr:col>6</xdr:col>
      <xdr:colOff>3</xdr:colOff>
      <xdr:row>98</xdr:row>
      <xdr:rowOff>11652</xdr:rowOff>
    </xdr:to>
    <xdr:sp macro="" textlink="$O$97">
      <xdr:nvSpPr>
        <xdr:cNvPr id="36" name="Textfeld 35">
          <a:extLst>
            <a:ext uri="{FF2B5EF4-FFF2-40B4-BE49-F238E27FC236}">
              <a16:creationId xmlns:a16="http://schemas.microsoft.com/office/drawing/2014/main" id="{90BAF1C6-990F-41D5-AFFA-12A3FC3BE417}"/>
            </a:ext>
          </a:extLst>
        </xdr:cNvPr>
        <xdr:cNvSpPr txBox="1"/>
      </xdr:nvSpPr>
      <xdr:spPr>
        <a:xfrm>
          <a:off x="1270000" y="1449406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54E25735-420F-418F-A3E3-1B24F63F35B1}"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98</xdr:row>
      <xdr:rowOff>100302</xdr:rowOff>
    </xdr:from>
    <xdr:to>
      <xdr:col>6</xdr:col>
      <xdr:colOff>3</xdr:colOff>
      <xdr:row>100</xdr:row>
      <xdr:rowOff>13335</xdr:rowOff>
    </xdr:to>
    <xdr:sp macro="" textlink="$O$99">
      <xdr:nvSpPr>
        <xdr:cNvPr id="37" name="Textfeld 36">
          <a:extLst>
            <a:ext uri="{FF2B5EF4-FFF2-40B4-BE49-F238E27FC236}">
              <a16:creationId xmlns:a16="http://schemas.microsoft.com/office/drawing/2014/main" id="{800544E9-0949-4F9C-AFFE-CF9C9C0B0321}"/>
            </a:ext>
          </a:extLst>
        </xdr:cNvPr>
        <xdr:cNvSpPr txBox="1"/>
      </xdr:nvSpPr>
      <xdr:spPr>
        <a:xfrm>
          <a:off x="1270000" y="1477515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42A5096-FBD4-439A-91C3-32E86279B8D6}"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100</xdr:row>
      <xdr:rowOff>105162</xdr:rowOff>
    </xdr:from>
    <xdr:to>
      <xdr:col>6</xdr:col>
      <xdr:colOff>3178</xdr:colOff>
      <xdr:row>102</xdr:row>
      <xdr:rowOff>5495</xdr:rowOff>
    </xdr:to>
    <xdr:sp macro="" textlink="$O$101">
      <xdr:nvSpPr>
        <xdr:cNvPr id="38" name="Textfeld 37">
          <a:extLst>
            <a:ext uri="{FF2B5EF4-FFF2-40B4-BE49-F238E27FC236}">
              <a16:creationId xmlns:a16="http://schemas.microsoft.com/office/drawing/2014/main" id="{5B8D179C-0426-4814-8EA2-95970911F0BE}"/>
            </a:ext>
          </a:extLst>
        </xdr:cNvPr>
        <xdr:cNvSpPr txBox="1"/>
      </xdr:nvSpPr>
      <xdr:spPr>
        <a:xfrm>
          <a:off x="1270000" y="1505941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2B7F249-6BC7-4A17-BF61-3E8B026381BD}"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102</xdr:row>
      <xdr:rowOff>100493</xdr:rowOff>
    </xdr:from>
    <xdr:to>
      <xdr:col>6</xdr:col>
      <xdr:colOff>3</xdr:colOff>
      <xdr:row>104</xdr:row>
      <xdr:rowOff>828</xdr:rowOff>
    </xdr:to>
    <xdr:sp macro="" textlink="$O$103">
      <xdr:nvSpPr>
        <xdr:cNvPr id="39" name="Textfeld 38">
          <a:extLst>
            <a:ext uri="{FF2B5EF4-FFF2-40B4-BE49-F238E27FC236}">
              <a16:creationId xmlns:a16="http://schemas.microsoft.com/office/drawing/2014/main" id="{2E7404BF-4222-4CA1-AEC0-EBB3BF6DC749}"/>
            </a:ext>
          </a:extLst>
        </xdr:cNvPr>
        <xdr:cNvSpPr txBox="1"/>
      </xdr:nvSpPr>
      <xdr:spPr>
        <a:xfrm>
          <a:off x="1270000" y="1533414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0486BCC9-642D-491E-AAC2-EDA3A6288FFE}"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109</xdr:row>
      <xdr:rowOff>95250</xdr:rowOff>
    </xdr:from>
    <xdr:to>
      <xdr:col>5</xdr:col>
      <xdr:colOff>2736399</xdr:colOff>
      <xdr:row>111</xdr:row>
      <xdr:rowOff>5108</xdr:rowOff>
    </xdr:to>
    <xdr:sp macro="" textlink="$O$110">
      <xdr:nvSpPr>
        <xdr:cNvPr id="40" name="Textfeld 39">
          <a:extLst>
            <a:ext uri="{FF2B5EF4-FFF2-40B4-BE49-F238E27FC236}">
              <a16:creationId xmlns:a16="http://schemas.microsoft.com/office/drawing/2014/main" id="{F7968F09-0F75-4CC7-BED3-7ED30EB99A33}"/>
            </a:ext>
          </a:extLst>
        </xdr:cNvPr>
        <xdr:cNvSpPr txBox="1"/>
      </xdr:nvSpPr>
      <xdr:spPr>
        <a:xfrm>
          <a:off x="1270000" y="16446500"/>
          <a:ext cx="5339899"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7E0B3485-9AFA-435F-B4C8-A550882176C2}" type="TxLink">
            <a:rPr lang="en-US" sz="1100" b="0" i="0" u="none" strike="noStrike">
              <a:solidFill>
                <a:srgbClr val="000000"/>
              </a:solidFill>
              <a:latin typeface="Calibri"/>
              <a:cs typeface="Calibri"/>
            </a:rPr>
            <a:pPr/>
            <a:t>1 ______________</a:t>
          </a:fld>
          <a:endParaRPr lang="de-DE" sz="1100"/>
        </a:p>
      </xdr:txBody>
    </xdr:sp>
    <xdr:clientData/>
  </xdr:twoCellAnchor>
  <xdr:twoCellAnchor>
    <xdr:from>
      <xdr:col>4</xdr:col>
      <xdr:colOff>0</xdr:colOff>
      <xdr:row>111</xdr:row>
      <xdr:rowOff>100109</xdr:rowOff>
    </xdr:from>
    <xdr:to>
      <xdr:col>6</xdr:col>
      <xdr:colOff>3178</xdr:colOff>
      <xdr:row>113</xdr:row>
      <xdr:rowOff>9967</xdr:rowOff>
    </xdr:to>
    <xdr:sp macro="" textlink="$O$112">
      <xdr:nvSpPr>
        <xdr:cNvPr id="41" name="Textfeld 40">
          <a:extLst>
            <a:ext uri="{FF2B5EF4-FFF2-40B4-BE49-F238E27FC236}">
              <a16:creationId xmlns:a16="http://schemas.microsoft.com/office/drawing/2014/main" id="{FD125EE5-C92A-483C-859F-7AAC9D57032C}"/>
            </a:ext>
          </a:extLst>
        </xdr:cNvPr>
        <xdr:cNvSpPr txBox="1"/>
      </xdr:nvSpPr>
      <xdr:spPr>
        <a:xfrm>
          <a:off x="1270000" y="16730759"/>
          <a:ext cx="5349878"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DB12A13-4800-49D3-BAC6-1674ECADD154}" type="TxLink">
            <a:rPr lang="en-US" sz="1100" b="0" i="0" u="none" strike="noStrike">
              <a:solidFill>
                <a:srgbClr val="000000"/>
              </a:solidFill>
              <a:latin typeface="Calibri"/>
              <a:cs typeface="Calibri"/>
            </a:rPr>
            <a:pPr/>
            <a:t>2 ______________</a:t>
          </a:fld>
          <a:endParaRPr lang="de-DE" sz="1100"/>
        </a:p>
      </xdr:txBody>
    </xdr:sp>
    <xdr:clientData/>
  </xdr:twoCellAnchor>
  <xdr:twoCellAnchor>
    <xdr:from>
      <xdr:col>4</xdr:col>
      <xdr:colOff>0</xdr:colOff>
      <xdr:row>113</xdr:row>
      <xdr:rowOff>98618</xdr:rowOff>
    </xdr:from>
    <xdr:to>
      <xdr:col>6</xdr:col>
      <xdr:colOff>3</xdr:colOff>
      <xdr:row>115</xdr:row>
      <xdr:rowOff>11652</xdr:rowOff>
    </xdr:to>
    <xdr:sp macro="" textlink="$O$114">
      <xdr:nvSpPr>
        <xdr:cNvPr id="42" name="Textfeld 41">
          <a:extLst>
            <a:ext uri="{FF2B5EF4-FFF2-40B4-BE49-F238E27FC236}">
              <a16:creationId xmlns:a16="http://schemas.microsoft.com/office/drawing/2014/main" id="{80B2E5DD-40E3-401D-9A2B-8FF2B94BD090}"/>
            </a:ext>
          </a:extLst>
        </xdr:cNvPr>
        <xdr:cNvSpPr txBox="1"/>
      </xdr:nvSpPr>
      <xdr:spPr>
        <a:xfrm>
          <a:off x="1270000" y="17008668"/>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8D12B279-F91A-4984-A3B1-3992AE740014}" type="TxLink">
            <a:rPr lang="en-US" sz="1100" b="0" i="0" u="none" strike="noStrike">
              <a:solidFill>
                <a:srgbClr val="000000"/>
              </a:solidFill>
              <a:latin typeface="Calibri"/>
              <a:cs typeface="Calibri"/>
            </a:rPr>
            <a:pPr/>
            <a:t>3 ______________</a:t>
          </a:fld>
          <a:endParaRPr lang="de-DE" sz="1100"/>
        </a:p>
      </xdr:txBody>
    </xdr:sp>
    <xdr:clientData/>
  </xdr:twoCellAnchor>
  <xdr:twoCellAnchor>
    <xdr:from>
      <xdr:col>4</xdr:col>
      <xdr:colOff>0</xdr:colOff>
      <xdr:row>115</xdr:row>
      <xdr:rowOff>100302</xdr:rowOff>
    </xdr:from>
    <xdr:to>
      <xdr:col>6</xdr:col>
      <xdr:colOff>3</xdr:colOff>
      <xdr:row>117</xdr:row>
      <xdr:rowOff>13336</xdr:rowOff>
    </xdr:to>
    <xdr:sp macro="" textlink="$O$116">
      <xdr:nvSpPr>
        <xdr:cNvPr id="43" name="Textfeld 42">
          <a:extLst>
            <a:ext uri="{FF2B5EF4-FFF2-40B4-BE49-F238E27FC236}">
              <a16:creationId xmlns:a16="http://schemas.microsoft.com/office/drawing/2014/main" id="{91632AA1-639A-451C-914C-2144F6E08AE4}"/>
            </a:ext>
          </a:extLst>
        </xdr:cNvPr>
        <xdr:cNvSpPr txBox="1"/>
      </xdr:nvSpPr>
      <xdr:spPr>
        <a:xfrm>
          <a:off x="1270000" y="17289752"/>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76283AF7-64B0-44DA-822A-15BDA5829E45}" type="TxLink">
            <a:rPr lang="en-US" sz="1100" b="0" i="0" u="none" strike="noStrike">
              <a:solidFill>
                <a:srgbClr val="000000"/>
              </a:solidFill>
              <a:latin typeface="Calibri"/>
              <a:cs typeface="Calibri"/>
            </a:rPr>
            <a:pPr/>
            <a:t>4 ______________</a:t>
          </a:fld>
          <a:endParaRPr lang="de-DE" sz="1100"/>
        </a:p>
      </xdr:txBody>
    </xdr:sp>
    <xdr:clientData/>
  </xdr:twoCellAnchor>
  <xdr:twoCellAnchor>
    <xdr:from>
      <xdr:col>4</xdr:col>
      <xdr:colOff>0</xdr:colOff>
      <xdr:row>117</xdr:row>
      <xdr:rowOff>105162</xdr:rowOff>
    </xdr:from>
    <xdr:to>
      <xdr:col>6</xdr:col>
      <xdr:colOff>3178</xdr:colOff>
      <xdr:row>119</xdr:row>
      <xdr:rowOff>5495</xdr:rowOff>
    </xdr:to>
    <xdr:sp macro="" textlink="$O$118">
      <xdr:nvSpPr>
        <xdr:cNvPr id="44" name="Textfeld 43">
          <a:extLst>
            <a:ext uri="{FF2B5EF4-FFF2-40B4-BE49-F238E27FC236}">
              <a16:creationId xmlns:a16="http://schemas.microsoft.com/office/drawing/2014/main" id="{F0BCB168-8A33-4AD6-85AC-5B66356E105F}"/>
            </a:ext>
          </a:extLst>
        </xdr:cNvPr>
        <xdr:cNvSpPr txBox="1"/>
      </xdr:nvSpPr>
      <xdr:spPr>
        <a:xfrm>
          <a:off x="1270000" y="1757401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EAB5C16-46CA-4D5B-99E1-463F855C822C}" type="TxLink">
            <a:rPr lang="en-US" sz="1100" b="0" i="0" u="none" strike="noStrike">
              <a:solidFill>
                <a:srgbClr val="000000"/>
              </a:solidFill>
              <a:latin typeface="Calibri"/>
              <a:cs typeface="Calibri"/>
            </a:rPr>
            <a:pPr/>
            <a:t>5 ______________</a:t>
          </a:fld>
          <a:endParaRPr lang="de-DE" sz="1100"/>
        </a:p>
      </xdr:txBody>
    </xdr:sp>
    <xdr:clientData/>
  </xdr:twoCellAnchor>
  <xdr:twoCellAnchor>
    <xdr:from>
      <xdr:col>4</xdr:col>
      <xdr:colOff>0</xdr:colOff>
      <xdr:row>119</xdr:row>
      <xdr:rowOff>100494</xdr:rowOff>
    </xdr:from>
    <xdr:to>
      <xdr:col>6</xdr:col>
      <xdr:colOff>3</xdr:colOff>
      <xdr:row>121</xdr:row>
      <xdr:rowOff>828</xdr:rowOff>
    </xdr:to>
    <xdr:sp macro="" textlink="$O$120">
      <xdr:nvSpPr>
        <xdr:cNvPr id="45" name="Textfeld 44">
          <a:extLst>
            <a:ext uri="{FF2B5EF4-FFF2-40B4-BE49-F238E27FC236}">
              <a16:creationId xmlns:a16="http://schemas.microsoft.com/office/drawing/2014/main" id="{6DCFBBA4-389D-4DD2-A4C1-9A08C40B081D}"/>
            </a:ext>
          </a:extLst>
        </xdr:cNvPr>
        <xdr:cNvSpPr txBox="1"/>
      </xdr:nvSpPr>
      <xdr:spPr>
        <a:xfrm>
          <a:off x="1270000" y="17848744"/>
          <a:ext cx="5346703" cy="198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73E3F382-3A57-433F-8CC6-DB8E928042A1}" type="TxLink">
            <a:rPr lang="en-US" sz="1100" b="0" i="0" u="none" strike="noStrike">
              <a:solidFill>
                <a:srgbClr val="000000"/>
              </a:solidFill>
              <a:latin typeface="Calibri"/>
              <a:cs typeface="Calibri"/>
            </a:rPr>
            <a:pPr/>
            <a:t>6 ______________</a:t>
          </a:fld>
          <a:endParaRPr lang="de-DE" sz="1100"/>
        </a:p>
      </xdr:txBody>
    </xdr:sp>
    <xdr:clientData/>
  </xdr:twoCellAnchor>
  <xdr:twoCellAnchor>
    <xdr:from>
      <xdr:col>4</xdr:col>
      <xdr:colOff>0</xdr:colOff>
      <xdr:row>126</xdr:row>
      <xdr:rowOff>95250</xdr:rowOff>
    </xdr:from>
    <xdr:to>
      <xdr:col>5</xdr:col>
      <xdr:colOff>2736399</xdr:colOff>
      <xdr:row>128</xdr:row>
      <xdr:rowOff>5108</xdr:rowOff>
    </xdr:to>
    <xdr:sp macro="" textlink="$O$127">
      <xdr:nvSpPr>
        <xdr:cNvPr id="46" name="Textfeld 45">
          <a:extLst>
            <a:ext uri="{FF2B5EF4-FFF2-40B4-BE49-F238E27FC236}">
              <a16:creationId xmlns:a16="http://schemas.microsoft.com/office/drawing/2014/main" id="{C2730294-EAED-4F60-BC62-BE81D3018784}"/>
            </a:ext>
          </a:extLst>
        </xdr:cNvPr>
        <xdr:cNvSpPr txBox="1"/>
      </xdr:nvSpPr>
      <xdr:spPr>
        <a:xfrm>
          <a:off x="1270000" y="18961100"/>
          <a:ext cx="5339899"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1C28387-B6EB-4FA3-82E2-6DC3C023509B}"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128</xdr:row>
      <xdr:rowOff>100109</xdr:rowOff>
    </xdr:from>
    <xdr:to>
      <xdr:col>6</xdr:col>
      <xdr:colOff>3178</xdr:colOff>
      <xdr:row>130</xdr:row>
      <xdr:rowOff>9968</xdr:rowOff>
    </xdr:to>
    <xdr:sp macro="" textlink="$O$129">
      <xdr:nvSpPr>
        <xdr:cNvPr id="47" name="Textfeld 46">
          <a:extLst>
            <a:ext uri="{FF2B5EF4-FFF2-40B4-BE49-F238E27FC236}">
              <a16:creationId xmlns:a16="http://schemas.microsoft.com/office/drawing/2014/main" id="{91A9BC07-38E2-47CD-843F-83B6EC27BA39}"/>
            </a:ext>
          </a:extLst>
        </xdr:cNvPr>
        <xdr:cNvSpPr txBox="1"/>
      </xdr:nvSpPr>
      <xdr:spPr>
        <a:xfrm>
          <a:off x="1270000" y="19245359"/>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7CB73609-891B-4285-81B1-ADA7BDDB6E3A}"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130</xdr:row>
      <xdr:rowOff>98618</xdr:rowOff>
    </xdr:from>
    <xdr:to>
      <xdr:col>6</xdr:col>
      <xdr:colOff>3</xdr:colOff>
      <xdr:row>132</xdr:row>
      <xdr:rowOff>11652</xdr:rowOff>
    </xdr:to>
    <xdr:sp macro="" textlink="$O$131">
      <xdr:nvSpPr>
        <xdr:cNvPr id="48" name="Textfeld 47">
          <a:extLst>
            <a:ext uri="{FF2B5EF4-FFF2-40B4-BE49-F238E27FC236}">
              <a16:creationId xmlns:a16="http://schemas.microsoft.com/office/drawing/2014/main" id="{9B4C52DB-5B4D-4D26-A95E-420383AB4F75}"/>
            </a:ext>
          </a:extLst>
        </xdr:cNvPr>
        <xdr:cNvSpPr txBox="1"/>
      </xdr:nvSpPr>
      <xdr:spPr>
        <a:xfrm>
          <a:off x="1270000" y="19523268"/>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23133DAA-50D6-4454-A5CC-7B6CF91C4E65}"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132</xdr:row>
      <xdr:rowOff>100303</xdr:rowOff>
    </xdr:from>
    <xdr:to>
      <xdr:col>6</xdr:col>
      <xdr:colOff>3</xdr:colOff>
      <xdr:row>134</xdr:row>
      <xdr:rowOff>13336</xdr:rowOff>
    </xdr:to>
    <xdr:sp macro="" textlink="$O$133">
      <xdr:nvSpPr>
        <xdr:cNvPr id="49" name="Textfeld 48">
          <a:extLst>
            <a:ext uri="{FF2B5EF4-FFF2-40B4-BE49-F238E27FC236}">
              <a16:creationId xmlns:a16="http://schemas.microsoft.com/office/drawing/2014/main" id="{1686EA67-C4FC-48FC-B013-4EC0ACF8ED6E}"/>
            </a:ext>
          </a:extLst>
        </xdr:cNvPr>
        <xdr:cNvSpPr txBox="1"/>
      </xdr:nvSpPr>
      <xdr:spPr>
        <a:xfrm>
          <a:off x="1270000" y="19804353"/>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68894D0-F9BA-4B28-8A99-028EA522A0DC}"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134</xdr:row>
      <xdr:rowOff>105162</xdr:rowOff>
    </xdr:from>
    <xdr:to>
      <xdr:col>6</xdr:col>
      <xdr:colOff>3178</xdr:colOff>
      <xdr:row>136</xdr:row>
      <xdr:rowOff>5496</xdr:rowOff>
    </xdr:to>
    <xdr:sp macro="" textlink="$O$135">
      <xdr:nvSpPr>
        <xdr:cNvPr id="50" name="Textfeld 49">
          <a:extLst>
            <a:ext uri="{FF2B5EF4-FFF2-40B4-BE49-F238E27FC236}">
              <a16:creationId xmlns:a16="http://schemas.microsoft.com/office/drawing/2014/main" id="{B64DF660-2EA4-43B2-95B4-A4602122180A}"/>
            </a:ext>
          </a:extLst>
        </xdr:cNvPr>
        <xdr:cNvSpPr txBox="1"/>
      </xdr:nvSpPr>
      <xdr:spPr>
        <a:xfrm>
          <a:off x="1270000" y="20088612"/>
          <a:ext cx="5349878" cy="179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7A07D97D-8EE9-4027-AF06-964475EE041B}"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136</xdr:row>
      <xdr:rowOff>100494</xdr:rowOff>
    </xdr:from>
    <xdr:to>
      <xdr:col>6</xdr:col>
      <xdr:colOff>3</xdr:colOff>
      <xdr:row>138</xdr:row>
      <xdr:rowOff>828</xdr:rowOff>
    </xdr:to>
    <xdr:sp macro="" textlink="$O$137">
      <xdr:nvSpPr>
        <xdr:cNvPr id="51" name="Textfeld 50">
          <a:extLst>
            <a:ext uri="{FF2B5EF4-FFF2-40B4-BE49-F238E27FC236}">
              <a16:creationId xmlns:a16="http://schemas.microsoft.com/office/drawing/2014/main" id="{685F76A4-1EA7-4B55-8B20-F77A299F1A1B}"/>
            </a:ext>
          </a:extLst>
        </xdr:cNvPr>
        <xdr:cNvSpPr txBox="1"/>
      </xdr:nvSpPr>
      <xdr:spPr>
        <a:xfrm>
          <a:off x="1270000" y="20363344"/>
          <a:ext cx="5346703" cy="198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FD2CA1D0-043A-4670-89AF-F0B4D9CA24D3}"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143</xdr:row>
      <xdr:rowOff>95250</xdr:rowOff>
    </xdr:from>
    <xdr:to>
      <xdr:col>5</xdr:col>
      <xdr:colOff>2736399</xdr:colOff>
      <xdr:row>145</xdr:row>
      <xdr:rowOff>5107</xdr:rowOff>
    </xdr:to>
    <xdr:sp macro="" textlink="$O$144">
      <xdr:nvSpPr>
        <xdr:cNvPr id="52" name="Textfeld 51">
          <a:extLst>
            <a:ext uri="{FF2B5EF4-FFF2-40B4-BE49-F238E27FC236}">
              <a16:creationId xmlns:a16="http://schemas.microsoft.com/office/drawing/2014/main" id="{88AC77D6-7EBD-4C86-812D-78CC0C3B7CA5}"/>
            </a:ext>
          </a:extLst>
        </xdr:cNvPr>
        <xdr:cNvSpPr txBox="1"/>
      </xdr:nvSpPr>
      <xdr:spPr>
        <a:xfrm>
          <a:off x="1270000" y="2163445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2F49303C-DB75-4A3D-A50D-2A42F274E5A3}"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145</xdr:row>
      <xdr:rowOff>100108</xdr:rowOff>
    </xdr:from>
    <xdr:to>
      <xdr:col>6</xdr:col>
      <xdr:colOff>3178</xdr:colOff>
      <xdr:row>147</xdr:row>
      <xdr:rowOff>9967</xdr:rowOff>
    </xdr:to>
    <xdr:sp macro="" textlink="$O$146">
      <xdr:nvSpPr>
        <xdr:cNvPr id="53" name="Textfeld 52">
          <a:extLst>
            <a:ext uri="{FF2B5EF4-FFF2-40B4-BE49-F238E27FC236}">
              <a16:creationId xmlns:a16="http://schemas.microsoft.com/office/drawing/2014/main" id="{3A29A9E9-D3E2-40B1-8B50-58CA178A4DFB}"/>
            </a:ext>
          </a:extLst>
        </xdr:cNvPr>
        <xdr:cNvSpPr txBox="1"/>
      </xdr:nvSpPr>
      <xdr:spPr>
        <a:xfrm>
          <a:off x="1270000" y="21918708"/>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534224F-4BD7-46E5-9E7F-5E828E1A230E}"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147</xdr:row>
      <xdr:rowOff>98617</xdr:rowOff>
    </xdr:from>
    <xdr:to>
      <xdr:col>6</xdr:col>
      <xdr:colOff>3</xdr:colOff>
      <xdr:row>149</xdr:row>
      <xdr:rowOff>11652</xdr:rowOff>
    </xdr:to>
    <xdr:sp macro="" textlink="$O$148">
      <xdr:nvSpPr>
        <xdr:cNvPr id="54" name="Textfeld 53">
          <a:extLst>
            <a:ext uri="{FF2B5EF4-FFF2-40B4-BE49-F238E27FC236}">
              <a16:creationId xmlns:a16="http://schemas.microsoft.com/office/drawing/2014/main" id="{449FABFE-399F-4BF9-B229-5AA1E88E99EF}"/>
            </a:ext>
          </a:extLst>
        </xdr:cNvPr>
        <xdr:cNvSpPr txBox="1"/>
      </xdr:nvSpPr>
      <xdr:spPr>
        <a:xfrm>
          <a:off x="1270000" y="2219661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C646EFE-1BF7-40C6-9F6B-C305D8F3ACAE}"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149</xdr:row>
      <xdr:rowOff>100302</xdr:rowOff>
    </xdr:from>
    <xdr:to>
      <xdr:col>6</xdr:col>
      <xdr:colOff>3</xdr:colOff>
      <xdr:row>151</xdr:row>
      <xdr:rowOff>13335</xdr:rowOff>
    </xdr:to>
    <xdr:sp macro="" textlink="$O$150">
      <xdr:nvSpPr>
        <xdr:cNvPr id="55" name="Textfeld 54">
          <a:extLst>
            <a:ext uri="{FF2B5EF4-FFF2-40B4-BE49-F238E27FC236}">
              <a16:creationId xmlns:a16="http://schemas.microsoft.com/office/drawing/2014/main" id="{12119267-3CE6-478E-B3CE-CB9DC47D39EC}"/>
            </a:ext>
          </a:extLst>
        </xdr:cNvPr>
        <xdr:cNvSpPr txBox="1"/>
      </xdr:nvSpPr>
      <xdr:spPr>
        <a:xfrm>
          <a:off x="1270000" y="2247770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DB17BEF4-55FF-4B21-9279-5DEEA999311B}"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151</xdr:row>
      <xdr:rowOff>105162</xdr:rowOff>
    </xdr:from>
    <xdr:to>
      <xdr:col>6</xdr:col>
      <xdr:colOff>3178</xdr:colOff>
      <xdr:row>153</xdr:row>
      <xdr:rowOff>5495</xdr:rowOff>
    </xdr:to>
    <xdr:sp macro="" textlink="$O$152">
      <xdr:nvSpPr>
        <xdr:cNvPr id="56" name="Textfeld 55">
          <a:extLst>
            <a:ext uri="{FF2B5EF4-FFF2-40B4-BE49-F238E27FC236}">
              <a16:creationId xmlns:a16="http://schemas.microsoft.com/office/drawing/2014/main" id="{67B4A1F8-F67C-4319-91CF-311D388E5298}"/>
            </a:ext>
          </a:extLst>
        </xdr:cNvPr>
        <xdr:cNvSpPr txBox="1"/>
      </xdr:nvSpPr>
      <xdr:spPr>
        <a:xfrm>
          <a:off x="1270000" y="2276196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B25F5DB-53B0-4B8F-803D-A892A81621C6}"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153</xdr:row>
      <xdr:rowOff>100493</xdr:rowOff>
    </xdr:from>
    <xdr:to>
      <xdr:col>6</xdr:col>
      <xdr:colOff>3</xdr:colOff>
      <xdr:row>155</xdr:row>
      <xdr:rowOff>828</xdr:rowOff>
    </xdr:to>
    <xdr:sp macro="" textlink="$O$154">
      <xdr:nvSpPr>
        <xdr:cNvPr id="57" name="Textfeld 56">
          <a:extLst>
            <a:ext uri="{FF2B5EF4-FFF2-40B4-BE49-F238E27FC236}">
              <a16:creationId xmlns:a16="http://schemas.microsoft.com/office/drawing/2014/main" id="{C9285564-0BEC-4379-BE9F-4B4CC15FC825}"/>
            </a:ext>
          </a:extLst>
        </xdr:cNvPr>
        <xdr:cNvSpPr txBox="1"/>
      </xdr:nvSpPr>
      <xdr:spPr>
        <a:xfrm>
          <a:off x="1270000" y="2303669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8BB2EC6A-3214-4ED6-8C45-3619D1C9E1E7}"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160</xdr:row>
      <xdr:rowOff>95250</xdr:rowOff>
    </xdr:from>
    <xdr:to>
      <xdr:col>5</xdr:col>
      <xdr:colOff>2736399</xdr:colOff>
      <xdr:row>162</xdr:row>
      <xdr:rowOff>5107</xdr:rowOff>
    </xdr:to>
    <xdr:sp macro="" textlink="$O$161">
      <xdr:nvSpPr>
        <xdr:cNvPr id="58" name="Textfeld 57">
          <a:extLst>
            <a:ext uri="{FF2B5EF4-FFF2-40B4-BE49-F238E27FC236}">
              <a16:creationId xmlns:a16="http://schemas.microsoft.com/office/drawing/2014/main" id="{0C287E07-9CE9-4894-A843-44193329D4C4}"/>
            </a:ext>
          </a:extLst>
        </xdr:cNvPr>
        <xdr:cNvSpPr txBox="1"/>
      </xdr:nvSpPr>
      <xdr:spPr>
        <a:xfrm>
          <a:off x="1270000" y="2414905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225F3196-5C74-4673-B6F8-49B324DC51FC}"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162</xdr:row>
      <xdr:rowOff>100109</xdr:rowOff>
    </xdr:from>
    <xdr:to>
      <xdr:col>6</xdr:col>
      <xdr:colOff>3178</xdr:colOff>
      <xdr:row>164</xdr:row>
      <xdr:rowOff>9967</xdr:rowOff>
    </xdr:to>
    <xdr:sp macro="" textlink="$O$163">
      <xdr:nvSpPr>
        <xdr:cNvPr id="59" name="Textfeld 58">
          <a:extLst>
            <a:ext uri="{FF2B5EF4-FFF2-40B4-BE49-F238E27FC236}">
              <a16:creationId xmlns:a16="http://schemas.microsoft.com/office/drawing/2014/main" id="{02003BBE-3D0F-48B0-905B-EA0176F8BA7E}"/>
            </a:ext>
          </a:extLst>
        </xdr:cNvPr>
        <xdr:cNvSpPr txBox="1"/>
      </xdr:nvSpPr>
      <xdr:spPr>
        <a:xfrm>
          <a:off x="1270000" y="24433309"/>
          <a:ext cx="5349878"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E99D255-3F62-4891-81B2-FCFD1FBB2184}"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164</xdr:row>
      <xdr:rowOff>98617</xdr:rowOff>
    </xdr:from>
    <xdr:to>
      <xdr:col>6</xdr:col>
      <xdr:colOff>3</xdr:colOff>
      <xdr:row>166</xdr:row>
      <xdr:rowOff>11652</xdr:rowOff>
    </xdr:to>
    <xdr:sp macro="" textlink="$O$165">
      <xdr:nvSpPr>
        <xdr:cNvPr id="60" name="Textfeld 59">
          <a:extLst>
            <a:ext uri="{FF2B5EF4-FFF2-40B4-BE49-F238E27FC236}">
              <a16:creationId xmlns:a16="http://schemas.microsoft.com/office/drawing/2014/main" id="{29ECE1D5-7739-464E-A7CF-A8FC5F1CEA4D}"/>
            </a:ext>
          </a:extLst>
        </xdr:cNvPr>
        <xdr:cNvSpPr txBox="1"/>
      </xdr:nvSpPr>
      <xdr:spPr>
        <a:xfrm>
          <a:off x="1270000" y="2471121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2A87F8EB-050D-47B4-A138-455B8FF5F192}" type="TxLink">
            <a:rPr lang="en-US" sz="1100" b="0" i="0" u="none" strike="noStrike">
              <a:solidFill>
                <a:srgbClr val="000000"/>
              </a:solidFill>
              <a:latin typeface="Calibri"/>
              <a:cs typeface="Calibri"/>
            </a:rPr>
            <a:pPr/>
            <a:t>________________________________________________</a:t>
          </a:fld>
          <a:endParaRPr lang="de-DE" sz="1100"/>
        </a:p>
      </xdr:txBody>
    </xdr:sp>
    <xdr:clientData/>
  </xdr:twoCellAnchor>
  <xdr:twoCellAnchor>
    <xdr:from>
      <xdr:col>4</xdr:col>
      <xdr:colOff>0</xdr:colOff>
      <xdr:row>166</xdr:row>
      <xdr:rowOff>100302</xdr:rowOff>
    </xdr:from>
    <xdr:to>
      <xdr:col>6</xdr:col>
      <xdr:colOff>3</xdr:colOff>
      <xdr:row>168</xdr:row>
      <xdr:rowOff>13336</xdr:rowOff>
    </xdr:to>
    <xdr:sp macro="" textlink="$O$167">
      <xdr:nvSpPr>
        <xdr:cNvPr id="61" name="Textfeld 60">
          <a:extLst>
            <a:ext uri="{FF2B5EF4-FFF2-40B4-BE49-F238E27FC236}">
              <a16:creationId xmlns:a16="http://schemas.microsoft.com/office/drawing/2014/main" id="{2452169F-3B57-46C0-98D4-FACDDCF935A7}"/>
            </a:ext>
          </a:extLst>
        </xdr:cNvPr>
        <xdr:cNvSpPr txBox="1"/>
      </xdr:nvSpPr>
      <xdr:spPr>
        <a:xfrm>
          <a:off x="1270000" y="24992302"/>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ED5B487D-63C2-40D8-9DE7-6B219E0DFA7A}"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168</xdr:row>
      <xdr:rowOff>105162</xdr:rowOff>
    </xdr:from>
    <xdr:to>
      <xdr:col>6</xdr:col>
      <xdr:colOff>3178</xdr:colOff>
      <xdr:row>170</xdr:row>
      <xdr:rowOff>5495</xdr:rowOff>
    </xdr:to>
    <xdr:sp macro="" textlink="$O$169">
      <xdr:nvSpPr>
        <xdr:cNvPr id="62" name="Textfeld 61">
          <a:extLst>
            <a:ext uri="{FF2B5EF4-FFF2-40B4-BE49-F238E27FC236}">
              <a16:creationId xmlns:a16="http://schemas.microsoft.com/office/drawing/2014/main" id="{88DE8BE2-5618-4A34-9139-CD5646880E32}"/>
            </a:ext>
          </a:extLst>
        </xdr:cNvPr>
        <xdr:cNvSpPr txBox="1"/>
      </xdr:nvSpPr>
      <xdr:spPr>
        <a:xfrm>
          <a:off x="1270000" y="2527656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F664462C-598F-4C0E-AA92-5CCDEADEB9BB}"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170</xdr:row>
      <xdr:rowOff>100494</xdr:rowOff>
    </xdr:from>
    <xdr:to>
      <xdr:col>6</xdr:col>
      <xdr:colOff>3</xdr:colOff>
      <xdr:row>172</xdr:row>
      <xdr:rowOff>828</xdr:rowOff>
    </xdr:to>
    <xdr:sp macro="" textlink="$O$171">
      <xdr:nvSpPr>
        <xdr:cNvPr id="63" name="Textfeld 62">
          <a:extLst>
            <a:ext uri="{FF2B5EF4-FFF2-40B4-BE49-F238E27FC236}">
              <a16:creationId xmlns:a16="http://schemas.microsoft.com/office/drawing/2014/main" id="{193E1E5F-DB5F-4581-B9B3-492480F5682F}"/>
            </a:ext>
          </a:extLst>
        </xdr:cNvPr>
        <xdr:cNvSpPr txBox="1"/>
      </xdr:nvSpPr>
      <xdr:spPr>
        <a:xfrm>
          <a:off x="1270000" y="25551294"/>
          <a:ext cx="5346703" cy="198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572C5FC8-129C-4E7A-9791-4B054ABAF280}"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177</xdr:row>
      <xdr:rowOff>95250</xdr:rowOff>
    </xdr:from>
    <xdr:to>
      <xdr:col>5</xdr:col>
      <xdr:colOff>2736399</xdr:colOff>
      <xdr:row>179</xdr:row>
      <xdr:rowOff>5108</xdr:rowOff>
    </xdr:to>
    <xdr:sp macro="" textlink="$O$178">
      <xdr:nvSpPr>
        <xdr:cNvPr id="64" name="Textfeld 63">
          <a:extLst>
            <a:ext uri="{FF2B5EF4-FFF2-40B4-BE49-F238E27FC236}">
              <a16:creationId xmlns:a16="http://schemas.microsoft.com/office/drawing/2014/main" id="{4DFB96BF-23A5-4B13-A553-3577F33544B3}"/>
            </a:ext>
          </a:extLst>
        </xdr:cNvPr>
        <xdr:cNvSpPr txBox="1"/>
      </xdr:nvSpPr>
      <xdr:spPr>
        <a:xfrm>
          <a:off x="1270000" y="26663650"/>
          <a:ext cx="5339899"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49568E89-A73B-409F-B1BA-7E900EDBFEA3}"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179</xdr:row>
      <xdr:rowOff>100109</xdr:rowOff>
    </xdr:from>
    <xdr:to>
      <xdr:col>6</xdr:col>
      <xdr:colOff>3178</xdr:colOff>
      <xdr:row>181</xdr:row>
      <xdr:rowOff>9967</xdr:rowOff>
    </xdr:to>
    <xdr:sp macro="" textlink="$O$180">
      <xdr:nvSpPr>
        <xdr:cNvPr id="65" name="Textfeld 64">
          <a:extLst>
            <a:ext uri="{FF2B5EF4-FFF2-40B4-BE49-F238E27FC236}">
              <a16:creationId xmlns:a16="http://schemas.microsoft.com/office/drawing/2014/main" id="{D69878E5-E8BC-46A0-86FE-FAF4655D438D}"/>
            </a:ext>
          </a:extLst>
        </xdr:cNvPr>
        <xdr:cNvSpPr txBox="1"/>
      </xdr:nvSpPr>
      <xdr:spPr>
        <a:xfrm>
          <a:off x="1270000" y="26947909"/>
          <a:ext cx="5349878"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70440A26-3D0F-41B7-9A01-33A693E2F13A}"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181</xdr:row>
      <xdr:rowOff>98618</xdr:rowOff>
    </xdr:from>
    <xdr:to>
      <xdr:col>6</xdr:col>
      <xdr:colOff>3</xdr:colOff>
      <xdr:row>183</xdr:row>
      <xdr:rowOff>11652</xdr:rowOff>
    </xdr:to>
    <xdr:sp macro="" textlink="$O$182">
      <xdr:nvSpPr>
        <xdr:cNvPr id="66" name="Textfeld 65">
          <a:extLst>
            <a:ext uri="{FF2B5EF4-FFF2-40B4-BE49-F238E27FC236}">
              <a16:creationId xmlns:a16="http://schemas.microsoft.com/office/drawing/2014/main" id="{EE694F05-6C87-4B1A-942A-E0501C15FB9A}"/>
            </a:ext>
          </a:extLst>
        </xdr:cNvPr>
        <xdr:cNvSpPr txBox="1"/>
      </xdr:nvSpPr>
      <xdr:spPr>
        <a:xfrm>
          <a:off x="1270000" y="27225818"/>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9C2B1E5-EF9E-451F-BD2E-79921CDFDBE8}"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183</xdr:row>
      <xdr:rowOff>100302</xdr:rowOff>
    </xdr:from>
    <xdr:to>
      <xdr:col>6</xdr:col>
      <xdr:colOff>3</xdr:colOff>
      <xdr:row>185</xdr:row>
      <xdr:rowOff>13336</xdr:rowOff>
    </xdr:to>
    <xdr:sp macro="" textlink="$O$184">
      <xdr:nvSpPr>
        <xdr:cNvPr id="67" name="Textfeld 66">
          <a:extLst>
            <a:ext uri="{FF2B5EF4-FFF2-40B4-BE49-F238E27FC236}">
              <a16:creationId xmlns:a16="http://schemas.microsoft.com/office/drawing/2014/main" id="{99593CD1-A877-4A33-A72B-1AC437916B0F}"/>
            </a:ext>
          </a:extLst>
        </xdr:cNvPr>
        <xdr:cNvSpPr txBox="1"/>
      </xdr:nvSpPr>
      <xdr:spPr>
        <a:xfrm>
          <a:off x="1270000" y="27506902"/>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81B84D28-DD7A-414B-BE13-6A2C795C5246}"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185</xdr:row>
      <xdr:rowOff>105162</xdr:rowOff>
    </xdr:from>
    <xdr:to>
      <xdr:col>6</xdr:col>
      <xdr:colOff>3178</xdr:colOff>
      <xdr:row>187</xdr:row>
      <xdr:rowOff>5496</xdr:rowOff>
    </xdr:to>
    <xdr:sp macro="" textlink="$O$186">
      <xdr:nvSpPr>
        <xdr:cNvPr id="68" name="Textfeld 67">
          <a:extLst>
            <a:ext uri="{FF2B5EF4-FFF2-40B4-BE49-F238E27FC236}">
              <a16:creationId xmlns:a16="http://schemas.microsoft.com/office/drawing/2014/main" id="{48C6046A-E7C6-49D6-BF04-7F3D935B8B9E}"/>
            </a:ext>
          </a:extLst>
        </xdr:cNvPr>
        <xdr:cNvSpPr txBox="1"/>
      </xdr:nvSpPr>
      <xdr:spPr>
        <a:xfrm>
          <a:off x="1270000" y="27791162"/>
          <a:ext cx="5349878" cy="179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2055056-5A5E-4C80-91C8-7E16E4740028}" type="TxLink">
            <a:rPr lang="en-US" sz="1100" b="0" i="0" u="none" strike="noStrike">
              <a:solidFill>
                <a:srgbClr val="000000"/>
              </a:solidFill>
              <a:latin typeface="Calibri"/>
              <a:cs typeface="Calibri"/>
            </a:rPr>
            <a:pPr/>
            <a:t>______________________________________________________________________</a:t>
          </a:fld>
          <a:endParaRPr lang="de-DE" sz="1100"/>
        </a:p>
      </xdr:txBody>
    </xdr:sp>
    <xdr:clientData/>
  </xdr:twoCellAnchor>
  <xdr:twoCellAnchor>
    <xdr:from>
      <xdr:col>4</xdr:col>
      <xdr:colOff>0</xdr:colOff>
      <xdr:row>187</xdr:row>
      <xdr:rowOff>100494</xdr:rowOff>
    </xdr:from>
    <xdr:to>
      <xdr:col>6</xdr:col>
      <xdr:colOff>3</xdr:colOff>
      <xdr:row>189</xdr:row>
      <xdr:rowOff>828</xdr:rowOff>
    </xdr:to>
    <xdr:sp macro="" textlink="$O$188">
      <xdr:nvSpPr>
        <xdr:cNvPr id="69" name="Textfeld 68">
          <a:extLst>
            <a:ext uri="{FF2B5EF4-FFF2-40B4-BE49-F238E27FC236}">
              <a16:creationId xmlns:a16="http://schemas.microsoft.com/office/drawing/2014/main" id="{76552FE0-32DE-4BFF-9517-BDF52B36CB02}"/>
            </a:ext>
          </a:extLst>
        </xdr:cNvPr>
        <xdr:cNvSpPr txBox="1"/>
      </xdr:nvSpPr>
      <xdr:spPr>
        <a:xfrm>
          <a:off x="1270000" y="28065894"/>
          <a:ext cx="5346703" cy="198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DAE4E007-1EC4-44B7-A2BE-005E429D5F81}" type="TxLink">
            <a:rPr lang="en-US" sz="1100" b="0" i="0" u="none" strike="noStrike">
              <a:solidFill>
                <a:srgbClr val="000000"/>
              </a:solidFill>
              <a:latin typeface="Calibri"/>
              <a:cs typeface="Calibri"/>
            </a:rPr>
            <a:pPr/>
            <a:t> </a:t>
          </a:fld>
          <a:endParaRPr lang="de-DE" sz="1100"/>
        </a:p>
      </xdr:txBody>
    </xdr:sp>
    <xdr:clientData/>
  </xdr:twoCellAnchor>
  <xdr:twoCellAnchor>
    <xdr:from>
      <xdr:col>4</xdr:col>
      <xdr:colOff>0</xdr:colOff>
      <xdr:row>194</xdr:row>
      <xdr:rowOff>95250</xdr:rowOff>
    </xdr:from>
    <xdr:to>
      <xdr:col>5</xdr:col>
      <xdr:colOff>2736399</xdr:colOff>
      <xdr:row>196</xdr:row>
      <xdr:rowOff>5107</xdr:rowOff>
    </xdr:to>
    <xdr:sp macro="" textlink="$O$195">
      <xdr:nvSpPr>
        <xdr:cNvPr id="70" name="Textfeld 69">
          <a:extLst>
            <a:ext uri="{FF2B5EF4-FFF2-40B4-BE49-F238E27FC236}">
              <a16:creationId xmlns:a16="http://schemas.microsoft.com/office/drawing/2014/main" id="{003D3732-17E2-48E8-879D-6341BF19238C}"/>
            </a:ext>
          </a:extLst>
        </xdr:cNvPr>
        <xdr:cNvSpPr txBox="1"/>
      </xdr:nvSpPr>
      <xdr:spPr>
        <a:xfrm>
          <a:off x="1270000" y="2917825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F15F3222-34B6-4DCE-9C73-486132DF05CD}"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196</xdr:row>
      <xdr:rowOff>100108</xdr:rowOff>
    </xdr:from>
    <xdr:to>
      <xdr:col>6</xdr:col>
      <xdr:colOff>3178</xdr:colOff>
      <xdr:row>198</xdr:row>
      <xdr:rowOff>9967</xdr:rowOff>
    </xdr:to>
    <xdr:sp macro="" textlink="$O$197">
      <xdr:nvSpPr>
        <xdr:cNvPr id="71" name="Textfeld 70">
          <a:extLst>
            <a:ext uri="{FF2B5EF4-FFF2-40B4-BE49-F238E27FC236}">
              <a16:creationId xmlns:a16="http://schemas.microsoft.com/office/drawing/2014/main" id="{CDB27061-6502-4A32-A47D-6C7161A07707}"/>
            </a:ext>
          </a:extLst>
        </xdr:cNvPr>
        <xdr:cNvSpPr txBox="1"/>
      </xdr:nvSpPr>
      <xdr:spPr>
        <a:xfrm>
          <a:off x="1270000" y="29462508"/>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2C61407-96E2-4D69-9B5B-7D6E74E5B29F}"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200</xdr:row>
      <xdr:rowOff>100302</xdr:rowOff>
    </xdr:from>
    <xdr:to>
      <xdr:col>6</xdr:col>
      <xdr:colOff>3</xdr:colOff>
      <xdr:row>202</xdr:row>
      <xdr:rowOff>13335</xdr:rowOff>
    </xdr:to>
    <xdr:sp macro="" textlink="$O$201">
      <xdr:nvSpPr>
        <xdr:cNvPr id="73" name="Textfeld 72">
          <a:extLst>
            <a:ext uri="{FF2B5EF4-FFF2-40B4-BE49-F238E27FC236}">
              <a16:creationId xmlns:a16="http://schemas.microsoft.com/office/drawing/2014/main" id="{A15E8396-93EE-4CA3-AB89-B6618C5BE2F2}"/>
            </a:ext>
          </a:extLst>
        </xdr:cNvPr>
        <xdr:cNvSpPr txBox="1"/>
      </xdr:nvSpPr>
      <xdr:spPr>
        <a:xfrm>
          <a:off x="1270000" y="3002150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4CFB7BA-0FAE-496A-B749-258B0AB03A66}"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202</xdr:row>
      <xdr:rowOff>105161</xdr:rowOff>
    </xdr:from>
    <xdr:to>
      <xdr:col>6</xdr:col>
      <xdr:colOff>3178</xdr:colOff>
      <xdr:row>204</xdr:row>
      <xdr:rowOff>5495</xdr:rowOff>
    </xdr:to>
    <xdr:sp macro="" textlink="$O$203">
      <xdr:nvSpPr>
        <xdr:cNvPr id="74" name="Textfeld 73">
          <a:extLst>
            <a:ext uri="{FF2B5EF4-FFF2-40B4-BE49-F238E27FC236}">
              <a16:creationId xmlns:a16="http://schemas.microsoft.com/office/drawing/2014/main" id="{5EC203EC-FFBC-4557-BA20-600809D6BB1B}"/>
            </a:ext>
          </a:extLst>
        </xdr:cNvPr>
        <xdr:cNvSpPr txBox="1"/>
      </xdr:nvSpPr>
      <xdr:spPr>
        <a:xfrm>
          <a:off x="1270000" y="30305761"/>
          <a:ext cx="5349878" cy="179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71F6EE20-B423-47B4-A7E5-12B99DC8CDE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204</xdr:row>
      <xdr:rowOff>100493</xdr:rowOff>
    </xdr:from>
    <xdr:to>
      <xdr:col>6</xdr:col>
      <xdr:colOff>3</xdr:colOff>
      <xdr:row>206</xdr:row>
      <xdr:rowOff>828</xdr:rowOff>
    </xdr:to>
    <xdr:sp macro="" textlink="$O$205">
      <xdr:nvSpPr>
        <xdr:cNvPr id="75" name="Textfeld 74">
          <a:extLst>
            <a:ext uri="{FF2B5EF4-FFF2-40B4-BE49-F238E27FC236}">
              <a16:creationId xmlns:a16="http://schemas.microsoft.com/office/drawing/2014/main" id="{5F51B752-2A47-413A-B427-9D17ADFAF73E}"/>
            </a:ext>
          </a:extLst>
        </xdr:cNvPr>
        <xdr:cNvSpPr txBox="1"/>
      </xdr:nvSpPr>
      <xdr:spPr>
        <a:xfrm>
          <a:off x="1270000" y="3058049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B805EFB-B4F3-400E-B004-CB25B936357A}"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211</xdr:row>
      <xdr:rowOff>95250</xdr:rowOff>
    </xdr:from>
    <xdr:to>
      <xdr:col>5</xdr:col>
      <xdr:colOff>2736399</xdr:colOff>
      <xdr:row>213</xdr:row>
      <xdr:rowOff>5107</xdr:rowOff>
    </xdr:to>
    <xdr:sp macro="" textlink="$O$212">
      <xdr:nvSpPr>
        <xdr:cNvPr id="76" name="Textfeld 75">
          <a:extLst>
            <a:ext uri="{FF2B5EF4-FFF2-40B4-BE49-F238E27FC236}">
              <a16:creationId xmlns:a16="http://schemas.microsoft.com/office/drawing/2014/main" id="{8863C147-85AE-40F7-A513-930E0D2F06D6}"/>
            </a:ext>
          </a:extLst>
        </xdr:cNvPr>
        <xdr:cNvSpPr txBox="1"/>
      </xdr:nvSpPr>
      <xdr:spPr>
        <a:xfrm>
          <a:off x="1270000" y="3169285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1D022314-338E-45E0-93BD-7352DDCCA5C2}"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213</xdr:row>
      <xdr:rowOff>100109</xdr:rowOff>
    </xdr:from>
    <xdr:to>
      <xdr:col>6</xdr:col>
      <xdr:colOff>3178</xdr:colOff>
      <xdr:row>215</xdr:row>
      <xdr:rowOff>9967</xdr:rowOff>
    </xdr:to>
    <xdr:sp macro="" textlink="$O$214">
      <xdr:nvSpPr>
        <xdr:cNvPr id="77" name="Textfeld 76">
          <a:extLst>
            <a:ext uri="{FF2B5EF4-FFF2-40B4-BE49-F238E27FC236}">
              <a16:creationId xmlns:a16="http://schemas.microsoft.com/office/drawing/2014/main" id="{23D067FB-7BFF-49FD-992C-869FA1A583B2}"/>
            </a:ext>
          </a:extLst>
        </xdr:cNvPr>
        <xdr:cNvSpPr txBox="1"/>
      </xdr:nvSpPr>
      <xdr:spPr>
        <a:xfrm>
          <a:off x="1270000" y="31977109"/>
          <a:ext cx="5349878"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875F63E-B30A-4DFD-95E3-17F9AEB9B667}"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215</xdr:row>
      <xdr:rowOff>98617</xdr:rowOff>
    </xdr:from>
    <xdr:to>
      <xdr:col>6</xdr:col>
      <xdr:colOff>3</xdr:colOff>
      <xdr:row>217</xdr:row>
      <xdr:rowOff>11652</xdr:rowOff>
    </xdr:to>
    <xdr:sp macro="" textlink="$O$216">
      <xdr:nvSpPr>
        <xdr:cNvPr id="78" name="Textfeld 77">
          <a:extLst>
            <a:ext uri="{FF2B5EF4-FFF2-40B4-BE49-F238E27FC236}">
              <a16:creationId xmlns:a16="http://schemas.microsoft.com/office/drawing/2014/main" id="{A1FCE2C7-866C-45C1-94DB-5C7996968663}"/>
            </a:ext>
          </a:extLst>
        </xdr:cNvPr>
        <xdr:cNvSpPr txBox="1"/>
      </xdr:nvSpPr>
      <xdr:spPr>
        <a:xfrm>
          <a:off x="1270000" y="3225501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F53387C0-06F1-4DC8-995D-5B8008A7A530}"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217</xdr:row>
      <xdr:rowOff>100302</xdr:rowOff>
    </xdr:from>
    <xdr:to>
      <xdr:col>6</xdr:col>
      <xdr:colOff>3</xdr:colOff>
      <xdr:row>219</xdr:row>
      <xdr:rowOff>13335</xdr:rowOff>
    </xdr:to>
    <xdr:sp macro="" textlink="$O$218">
      <xdr:nvSpPr>
        <xdr:cNvPr id="79" name="Textfeld 78">
          <a:extLst>
            <a:ext uri="{FF2B5EF4-FFF2-40B4-BE49-F238E27FC236}">
              <a16:creationId xmlns:a16="http://schemas.microsoft.com/office/drawing/2014/main" id="{1F1C0087-C963-4952-88E6-0C46D518BEA1}"/>
            </a:ext>
          </a:extLst>
        </xdr:cNvPr>
        <xdr:cNvSpPr txBox="1"/>
      </xdr:nvSpPr>
      <xdr:spPr>
        <a:xfrm>
          <a:off x="1270000" y="3253610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97FF3BB-2EEA-4CE3-8C04-3887D219E20F}"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219</xdr:row>
      <xdr:rowOff>105162</xdr:rowOff>
    </xdr:from>
    <xdr:to>
      <xdr:col>6</xdr:col>
      <xdr:colOff>3178</xdr:colOff>
      <xdr:row>221</xdr:row>
      <xdr:rowOff>5495</xdr:rowOff>
    </xdr:to>
    <xdr:sp macro="" textlink="$O$220">
      <xdr:nvSpPr>
        <xdr:cNvPr id="80" name="Textfeld 79">
          <a:extLst>
            <a:ext uri="{FF2B5EF4-FFF2-40B4-BE49-F238E27FC236}">
              <a16:creationId xmlns:a16="http://schemas.microsoft.com/office/drawing/2014/main" id="{8B551BBC-24B3-45A2-9194-329FBB6CFDCD}"/>
            </a:ext>
          </a:extLst>
        </xdr:cNvPr>
        <xdr:cNvSpPr txBox="1"/>
      </xdr:nvSpPr>
      <xdr:spPr>
        <a:xfrm>
          <a:off x="1270000" y="3282036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5C5670D8-46BF-40B5-9EF9-8AFC84F3897C}"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221</xdr:row>
      <xdr:rowOff>100493</xdr:rowOff>
    </xdr:from>
    <xdr:to>
      <xdr:col>6</xdr:col>
      <xdr:colOff>3</xdr:colOff>
      <xdr:row>223</xdr:row>
      <xdr:rowOff>828</xdr:rowOff>
    </xdr:to>
    <xdr:sp macro="" textlink="$O$222">
      <xdr:nvSpPr>
        <xdr:cNvPr id="81" name="Textfeld 80">
          <a:extLst>
            <a:ext uri="{FF2B5EF4-FFF2-40B4-BE49-F238E27FC236}">
              <a16:creationId xmlns:a16="http://schemas.microsoft.com/office/drawing/2014/main" id="{28A49677-C35B-44D0-BB59-F93B716AA079}"/>
            </a:ext>
          </a:extLst>
        </xdr:cNvPr>
        <xdr:cNvSpPr txBox="1"/>
      </xdr:nvSpPr>
      <xdr:spPr>
        <a:xfrm>
          <a:off x="1270000" y="3309509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0738CB4-3E51-46F7-8C33-2EECB4FBFD0C}"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228</xdr:row>
      <xdr:rowOff>95250</xdr:rowOff>
    </xdr:from>
    <xdr:to>
      <xdr:col>5</xdr:col>
      <xdr:colOff>2736399</xdr:colOff>
      <xdr:row>230</xdr:row>
      <xdr:rowOff>5108</xdr:rowOff>
    </xdr:to>
    <xdr:sp macro="" textlink="$O$229">
      <xdr:nvSpPr>
        <xdr:cNvPr id="82" name="Textfeld 81">
          <a:extLst>
            <a:ext uri="{FF2B5EF4-FFF2-40B4-BE49-F238E27FC236}">
              <a16:creationId xmlns:a16="http://schemas.microsoft.com/office/drawing/2014/main" id="{0E846420-3280-44DE-83CC-764782DA750A}"/>
            </a:ext>
          </a:extLst>
        </xdr:cNvPr>
        <xdr:cNvSpPr txBox="1"/>
      </xdr:nvSpPr>
      <xdr:spPr>
        <a:xfrm>
          <a:off x="1270000" y="34207450"/>
          <a:ext cx="5339899"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ABC85D4-D2F6-4C6E-AC64-538D75399B3A}"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230</xdr:row>
      <xdr:rowOff>100109</xdr:rowOff>
    </xdr:from>
    <xdr:to>
      <xdr:col>6</xdr:col>
      <xdr:colOff>3178</xdr:colOff>
      <xdr:row>232</xdr:row>
      <xdr:rowOff>9967</xdr:rowOff>
    </xdr:to>
    <xdr:sp macro="" textlink="$O$231">
      <xdr:nvSpPr>
        <xdr:cNvPr id="83" name="Textfeld 82">
          <a:extLst>
            <a:ext uri="{FF2B5EF4-FFF2-40B4-BE49-F238E27FC236}">
              <a16:creationId xmlns:a16="http://schemas.microsoft.com/office/drawing/2014/main" id="{75912736-4F3B-400D-820B-A7FD7B440E33}"/>
            </a:ext>
          </a:extLst>
        </xdr:cNvPr>
        <xdr:cNvSpPr txBox="1"/>
      </xdr:nvSpPr>
      <xdr:spPr>
        <a:xfrm>
          <a:off x="1270000" y="34491709"/>
          <a:ext cx="5349878"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0ADB890F-9985-4A9F-B23E-6B82D059C310}"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232</xdr:row>
      <xdr:rowOff>98618</xdr:rowOff>
    </xdr:from>
    <xdr:to>
      <xdr:col>6</xdr:col>
      <xdr:colOff>3</xdr:colOff>
      <xdr:row>234</xdr:row>
      <xdr:rowOff>11652</xdr:rowOff>
    </xdr:to>
    <xdr:sp macro="" textlink="$O$233">
      <xdr:nvSpPr>
        <xdr:cNvPr id="84" name="Textfeld 83">
          <a:extLst>
            <a:ext uri="{FF2B5EF4-FFF2-40B4-BE49-F238E27FC236}">
              <a16:creationId xmlns:a16="http://schemas.microsoft.com/office/drawing/2014/main" id="{36F45749-076C-46DF-B612-B8525EBEAAFF}"/>
            </a:ext>
          </a:extLst>
        </xdr:cNvPr>
        <xdr:cNvSpPr txBox="1"/>
      </xdr:nvSpPr>
      <xdr:spPr>
        <a:xfrm>
          <a:off x="1270000" y="34769618"/>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E67DC652-E408-47B8-AF04-D15F7936E312}"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234</xdr:row>
      <xdr:rowOff>100302</xdr:rowOff>
    </xdr:from>
    <xdr:to>
      <xdr:col>6</xdr:col>
      <xdr:colOff>3</xdr:colOff>
      <xdr:row>236</xdr:row>
      <xdr:rowOff>13336</xdr:rowOff>
    </xdr:to>
    <xdr:sp macro="" textlink="$O$235">
      <xdr:nvSpPr>
        <xdr:cNvPr id="85" name="Textfeld 84">
          <a:extLst>
            <a:ext uri="{FF2B5EF4-FFF2-40B4-BE49-F238E27FC236}">
              <a16:creationId xmlns:a16="http://schemas.microsoft.com/office/drawing/2014/main" id="{012B252D-0214-4297-84F1-1280BADD65D1}"/>
            </a:ext>
          </a:extLst>
        </xdr:cNvPr>
        <xdr:cNvSpPr txBox="1"/>
      </xdr:nvSpPr>
      <xdr:spPr>
        <a:xfrm>
          <a:off x="1270000" y="35050702"/>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195EFEC4-1878-40E7-8C91-A4AF0D18C7FD}"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236</xdr:row>
      <xdr:rowOff>105162</xdr:rowOff>
    </xdr:from>
    <xdr:to>
      <xdr:col>6</xdr:col>
      <xdr:colOff>3178</xdr:colOff>
      <xdr:row>238</xdr:row>
      <xdr:rowOff>5495</xdr:rowOff>
    </xdr:to>
    <xdr:sp macro="" textlink="$O$237">
      <xdr:nvSpPr>
        <xdr:cNvPr id="86" name="Textfeld 85">
          <a:extLst>
            <a:ext uri="{FF2B5EF4-FFF2-40B4-BE49-F238E27FC236}">
              <a16:creationId xmlns:a16="http://schemas.microsoft.com/office/drawing/2014/main" id="{C23C409F-5BF1-45AA-A885-92AA602B1E26}"/>
            </a:ext>
          </a:extLst>
        </xdr:cNvPr>
        <xdr:cNvSpPr txBox="1"/>
      </xdr:nvSpPr>
      <xdr:spPr>
        <a:xfrm>
          <a:off x="1270000" y="3533496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4857A4DC-A961-46E1-BF31-B395B7B5ED9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238</xdr:row>
      <xdr:rowOff>100494</xdr:rowOff>
    </xdr:from>
    <xdr:to>
      <xdr:col>6</xdr:col>
      <xdr:colOff>3</xdr:colOff>
      <xdr:row>240</xdr:row>
      <xdr:rowOff>828</xdr:rowOff>
    </xdr:to>
    <xdr:sp macro="" textlink="$O$239">
      <xdr:nvSpPr>
        <xdr:cNvPr id="87" name="Textfeld 86">
          <a:extLst>
            <a:ext uri="{FF2B5EF4-FFF2-40B4-BE49-F238E27FC236}">
              <a16:creationId xmlns:a16="http://schemas.microsoft.com/office/drawing/2014/main" id="{89F7D9DB-D513-4820-942D-5966177BC82F}"/>
            </a:ext>
          </a:extLst>
        </xdr:cNvPr>
        <xdr:cNvSpPr txBox="1"/>
      </xdr:nvSpPr>
      <xdr:spPr>
        <a:xfrm>
          <a:off x="1270000" y="35609694"/>
          <a:ext cx="5346703" cy="198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5AFFBBB-9FC8-401E-BC61-74344CA456D6}"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245</xdr:row>
      <xdr:rowOff>95250</xdr:rowOff>
    </xdr:from>
    <xdr:to>
      <xdr:col>5</xdr:col>
      <xdr:colOff>2736399</xdr:colOff>
      <xdr:row>247</xdr:row>
      <xdr:rowOff>5108</xdr:rowOff>
    </xdr:to>
    <xdr:sp macro="" textlink="$O$246">
      <xdr:nvSpPr>
        <xdr:cNvPr id="88" name="Textfeld 87">
          <a:extLst>
            <a:ext uri="{FF2B5EF4-FFF2-40B4-BE49-F238E27FC236}">
              <a16:creationId xmlns:a16="http://schemas.microsoft.com/office/drawing/2014/main" id="{18B8B56D-1626-4282-AD4D-0691FA9E3908}"/>
            </a:ext>
          </a:extLst>
        </xdr:cNvPr>
        <xdr:cNvSpPr txBox="1"/>
      </xdr:nvSpPr>
      <xdr:spPr>
        <a:xfrm>
          <a:off x="1270000" y="36722050"/>
          <a:ext cx="5339899" cy="18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9B42461-8C5E-434E-8F3C-A6A6722C494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247</xdr:row>
      <xdr:rowOff>100109</xdr:rowOff>
    </xdr:from>
    <xdr:to>
      <xdr:col>6</xdr:col>
      <xdr:colOff>3178</xdr:colOff>
      <xdr:row>249</xdr:row>
      <xdr:rowOff>9968</xdr:rowOff>
    </xdr:to>
    <xdr:sp macro="" textlink="$O$248">
      <xdr:nvSpPr>
        <xdr:cNvPr id="89" name="Textfeld 88">
          <a:extLst>
            <a:ext uri="{FF2B5EF4-FFF2-40B4-BE49-F238E27FC236}">
              <a16:creationId xmlns:a16="http://schemas.microsoft.com/office/drawing/2014/main" id="{1712A79C-3686-409A-8208-A7262708AC8E}"/>
            </a:ext>
          </a:extLst>
        </xdr:cNvPr>
        <xdr:cNvSpPr txBox="1"/>
      </xdr:nvSpPr>
      <xdr:spPr>
        <a:xfrm>
          <a:off x="1270000" y="37006309"/>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CFAAFCA-14E5-4654-9C5E-BD605BD437B5}"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249</xdr:row>
      <xdr:rowOff>98618</xdr:rowOff>
    </xdr:from>
    <xdr:to>
      <xdr:col>6</xdr:col>
      <xdr:colOff>3</xdr:colOff>
      <xdr:row>251</xdr:row>
      <xdr:rowOff>11652</xdr:rowOff>
    </xdr:to>
    <xdr:sp macro="" textlink="$O$250">
      <xdr:nvSpPr>
        <xdr:cNvPr id="90" name="Textfeld 89">
          <a:extLst>
            <a:ext uri="{FF2B5EF4-FFF2-40B4-BE49-F238E27FC236}">
              <a16:creationId xmlns:a16="http://schemas.microsoft.com/office/drawing/2014/main" id="{141B9258-69ED-4A23-9294-D9D7EFAF5ED9}"/>
            </a:ext>
          </a:extLst>
        </xdr:cNvPr>
        <xdr:cNvSpPr txBox="1"/>
      </xdr:nvSpPr>
      <xdr:spPr>
        <a:xfrm>
          <a:off x="1270000" y="37284218"/>
          <a:ext cx="5346703" cy="192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56AF3265-83AC-4124-8401-351342216A5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251</xdr:row>
      <xdr:rowOff>100303</xdr:rowOff>
    </xdr:from>
    <xdr:to>
      <xdr:col>6</xdr:col>
      <xdr:colOff>3</xdr:colOff>
      <xdr:row>253</xdr:row>
      <xdr:rowOff>13336</xdr:rowOff>
    </xdr:to>
    <xdr:sp macro="" textlink="$O$252">
      <xdr:nvSpPr>
        <xdr:cNvPr id="91" name="Textfeld 90">
          <a:extLst>
            <a:ext uri="{FF2B5EF4-FFF2-40B4-BE49-F238E27FC236}">
              <a16:creationId xmlns:a16="http://schemas.microsoft.com/office/drawing/2014/main" id="{4F31605C-34F6-4074-9B33-21265AE1143A}"/>
            </a:ext>
          </a:extLst>
        </xdr:cNvPr>
        <xdr:cNvSpPr txBox="1"/>
      </xdr:nvSpPr>
      <xdr:spPr>
        <a:xfrm>
          <a:off x="1270000" y="37565303"/>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2A6D255-CE61-4897-B428-8FDBE9E74DFA}"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253</xdr:row>
      <xdr:rowOff>105162</xdr:rowOff>
    </xdr:from>
    <xdr:to>
      <xdr:col>6</xdr:col>
      <xdr:colOff>3178</xdr:colOff>
      <xdr:row>255</xdr:row>
      <xdr:rowOff>5496</xdr:rowOff>
    </xdr:to>
    <xdr:sp macro="" textlink="$O$254">
      <xdr:nvSpPr>
        <xdr:cNvPr id="92" name="Textfeld 91">
          <a:extLst>
            <a:ext uri="{FF2B5EF4-FFF2-40B4-BE49-F238E27FC236}">
              <a16:creationId xmlns:a16="http://schemas.microsoft.com/office/drawing/2014/main" id="{90C30BDF-0D8B-419F-A6D8-5559A2B521A1}"/>
            </a:ext>
          </a:extLst>
        </xdr:cNvPr>
        <xdr:cNvSpPr txBox="1"/>
      </xdr:nvSpPr>
      <xdr:spPr>
        <a:xfrm>
          <a:off x="1270000" y="37849562"/>
          <a:ext cx="5349878" cy="179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84157543-77C3-4292-8ED7-998E6A99393A}"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255</xdr:row>
      <xdr:rowOff>100494</xdr:rowOff>
    </xdr:from>
    <xdr:to>
      <xdr:col>6</xdr:col>
      <xdr:colOff>3</xdr:colOff>
      <xdr:row>257</xdr:row>
      <xdr:rowOff>828</xdr:rowOff>
    </xdr:to>
    <xdr:sp macro="" textlink="$O$256">
      <xdr:nvSpPr>
        <xdr:cNvPr id="93" name="Textfeld 92">
          <a:extLst>
            <a:ext uri="{FF2B5EF4-FFF2-40B4-BE49-F238E27FC236}">
              <a16:creationId xmlns:a16="http://schemas.microsoft.com/office/drawing/2014/main" id="{BB393829-824A-46D8-9CB8-DD99FBD8D639}"/>
            </a:ext>
          </a:extLst>
        </xdr:cNvPr>
        <xdr:cNvSpPr txBox="1"/>
      </xdr:nvSpPr>
      <xdr:spPr>
        <a:xfrm>
          <a:off x="1270000" y="38124294"/>
          <a:ext cx="5346703" cy="198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5659B4E1-1B8E-4E87-8E0D-99AA25DD79B6}"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262</xdr:row>
      <xdr:rowOff>95250</xdr:rowOff>
    </xdr:from>
    <xdr:to>
      <xdr:col>5</xdr:col>
      <xdr:colOff>2736399</xdr:colOff>
      <xdr:row>264</xdr:row>
      <xdr:rowOff>5107</xdr:rowOff>
    </xdr:to>
    <xdr:sp macro="" textlink="$O$263">
      <xdr:nvSpPr>
        <xdr:cNvPr id="94" name="Textfeld 93">
          <a:extLst>
            <a:ext uri="{FF2B5EF4-FFF2-40B4-BE49-F238E27FC236}">
              <a16:creationId xmlns:a16="http://schemas.microsoft.com/office/drawing/2014/main" id="{07C47A45-9956-4216-B354-488FCE1748E2}"/>
            </a:ext>
          </a:extLst>
        </xdr:cNvPr>
        <xdr:cNvSpPr txBox="1"/>
      </xdr:nvSpPr>
      <xdr:spPr>
        <a:xfrm>
          <a:off x="1270000" y="3923665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E7D4FA0-3747-4469-A032-70B0AEA515C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264</xdr:row>
      <xdr:rowOff>100108</xdr:rowOff>
    </xdr:from>
    <xdr:to>
      <xdr:col>6</xdr:col>
      <xdr:colOff>3178</xdr:colOff>
      <xdr:row>266</xdr:row>
      <xdr:rowOff>9967</xdr:rowOff>
    </xdr:to>
    <xdr:sp macro="" textlink="$O$265">
      <xdr:nvSpPr>
        <xdr:cNvPr id="95" name="Textfeld 94">
          <a:extLst>
            <a:ext uri="{FF2B5EF4-FFF2-40B4-BE49-F238E27FC236}">
              <a16:creationId xmlns:a16="http://schemas.microsoft.com/office/drawing/2014/main" id="{564CF07E-DCA8-41A0-81CE-2C560B6D3159}"/>
            </a:ext>
          </a:extLst>
        </xdr:cNvPr>
        <xdr:cNvSpPr txBox="1"/>
      </xdr:nvSpPr>
      <xdr:spPr>
        <a:xfrm>
          <a:off x="1270000" y="39520908"/>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74EAA69-B8BA-4E39-B52B-CF9A58D6E871}"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266</xdr:row>
      <xdr:rowOff>98617</xdr:rowOff>
    </xdr:from>
    <xdr:to>
      <xdr:col>6</xdr:col>
      <xdr:colOff>3</xdr:colOff>
      <xdr:row>268</xdr:row>
      <xdr:rowOff>11652</xdr:rowOff>
    </xdr:to>
    <xdr:sp macro="" textlink="$O$267">
      <xdr:nvSpPr>
        <xdr:cNvPr id="96" name="Textfeld 95">
          <a:extLst>
            <a:ext uri="{FF2B5EF4-FFF2-40B4-BE49-F238E27FC236}">
              <a16:creationId xmlns:a16="http://schemas.microsoft.com/office/drawing/2014/main" id="{F2320D96-909A-4A59-B532-A50BC2F1B8FC}"/>
            </a:ext>
          </a:extLst>
        </xdr:cNvPr>
        <xdr:cNvSpPr txBox="1"/>
      </xdr:nvSpPr>
      <xdr:spPr>
        <a:xfrm>
          <a:off x="1270000" y="3979881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72DE8511-94CF-47B3-A9BB-43F40C29175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268</xdr:row>
      <xdr:rowOff>100302</xdr:rowOff>
    </xdr:from>
    <xdr:to>
      <xdr:col>6</xdr:col>
      <xdr:colOff>3</xdr:colOff>
      <xdr:row>270</xdr:row>
      <xdr:rowOff>13335</xdr:rowOff>
    </xdr:to>
    <xdr:sp macro="" textlink="$O$269">
      <xdr:nvSpPr>
        <xdr:cNvPr id="97" name="Textfeld 96">
          <a:extLst>
            <a:ext uri="{FF2B5EF4-FFF2-40B4-BE49-F238E27FC236}">
              <a16:creationId xmlns:a16="http://schemas.microsoft.com/office/drawing/2014/main" id="{64643220-B470-43C4-9E21-58A14D2512A0}"/>
            </a:ext>
          </a:extLst>
        </xdr:cNvPr>
        <xdr:cNvSpPr txBox="1"/>
      </xdr:nvSpPr>
      <xdr:spPr>
        <a:xfrm>
          <a:off x="1270000" y="4007990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46A7D37E-0A8D-449E-B817-314C73809D4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270</xdr:row>
      <xdr:rowOff>105162</xdr:rowOff>
    </xdr:from>
    <xdr:to>
      <xdr:col>6</xdr:col>
      <xdr:colOff>3178</xdr:colOff>
      <xdr:row>272</xdr:row>
      <xdr:rowOff>5495</xdr:rowOff>
    </xdr:to>
    <xdr:sp macro="" textlink="$O$271">
      <xdr:nvSpPr>
        <xdr:cNvPr id="98" name="Textfeld 97">
          <a:extLst>
            <a:ext uri="{FF2B5EF4-FFF2-40B4-BE49-F238E27FC236}">
              <a16:creationId xmlns:a16="http://schemas.microsoft.com/office/drawing/2014/main" id="{7085EC5D-ED0F-4559-B9E3-71C5CD28B773}"/>
            </a:ext>
          </a:extLst>
        </xdr:cNvPr>
        <xdr:cNvSpPr txBox="1"/>
      </xdr:nvSpPr>
      <xdr:spPr>
        <a:xfrm>
          <a:off x="1270000" y="4036416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F3D72473-D0D9-4263-B262-B58B5781A92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272</xdr:row>
      <xdr:rowOff>100493</xdr:rowOff>
    </xdr:from>
    <xdr:to>
      <xdr:col>6</xdr:col>
      <xdr:colOff>3</xdr:colOff>
      <xdr:row>274</xdr:row>
      <xdr:rowOff>828</xdr:rowOff>
    </xdr:to>
    <xdr:sp macro="" textlink="$O$273">
      <xdr:nvSpPr>
        <xdr:cNvPr id="99" name="Textfeld 98">
          <a:extLst>
            <a:ext uri="{FF2B5EF4-FFF2-40B4-BE49-F238E27FC236}">
              <a16:creationId xmlns:a16="http://schemas.microsoft.com/office/drawing/2014/main" id="{ABB0F710-A1D4-49DE-B9FD-472AB25191F3}"/>
            </a:ext>
          </a:extLst>
        </xdr:cNvPr>
        <xdr:cNvSpPr txBox="1"/>
      </xdr:nvSpPr>
      <xdr:spPr>
        <a:xfrm>
          <a:off x="1270000" y="4063889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2F0F11D4-5C48-426C-BA3B-E45A50347FC5}"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279</xdr:row>
      <xdr:rowOff>95250</xdr:rowOff>
    </xdr:from>
    <xdr:to>
      <xdr:col>5</xdr:col>
      <xdr:colOff>2736399</xdr:colOff>
      <xdr:row>281</xdr:row>
      <xdr:rowOff>5107</xdr:rowOff>
    </xdr:to>
    <xdr:sp macro="" textlink="$O$263">
      <xdr:nvSpPr>
        <xdr:cNvPr id="100" name="Textfeld 99">
          <a:extLst>
            <a:ext uri="{FF2B5EF4-FFF2-40B4-BE49-F238E27FC236}">
              <a16:creationId xmlns:a16="http://schemas.microsoft.com/office/drawing/2014/main" id="{4523337D-ABF9-49D2-A339-4E49FA4A8ABF}"/>
            </a:ext>
          </a:extLst>
        </xdr:cNvPr>
        <xdr:cNvSpPr txBox="1"/>
      </xdr:nvSpPr>
      <xdr:spPr>
        <a:xfrm>
          <a:off x="1270000" y="4197350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3E7D4FA0-3747-4469-A032-70B0AEA515C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281</xdr:row>
      <xdr:rowOff>100108</xdr:rowOff>
    </xdr:from>
    <xdr:to>
      <xdr:col>6</xdr:col>
      <xdr:colOff>3178</xdr:colOff>
      <xdr:row>283</xdr:row>
      <xdr:rowOff>9967</xdr:rowOff>
    </xdr:to>
    <xdr:sp macro="" textlink="$O$265">
      <xdr:nvSpPr>
        <xdr:cNvPr id="101" name="Textfeld 100">
          <a:extLst>
            <a:ext uri="{FF2B5EF4-FFF2-40B4-BE49-F238E27FC236}">
              <a16:creationId xmlns:a16="http://schemas.microsoft.com/office/drawing/2014/main" id="{A888B190-8685-43E3-8BF3-512AB6EBCF2B}"/>
            </a:ext>
          </a:extLst>
        </xdr:cNvPr>
        <xdr:cNvSpPr txBox="1"/>
      </xdr:nvSpPr>
      <xdr:spPr>
        <a:xfrm>
          <a:off x="1270000" y="42257758"/>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74EAA69-B8BA-4E39-B52B-CF9A58D6E871}"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283</xdr:row>
      <xdr:rowOff>98617</xdr:rowOff>
    </xdr:from>
    <xdr:to>
      <xdr:col>6</xdr:col>
      <xdr:colOff>3</xdr:colOff>
      <xdr:row>285</xdr:row>
      <xdr:rowOff>11652</xdr:rowOff>
    </xdr:to>
    <xdr:sp macro="" textlink="$O$267">
      <xdr:nvSpPr>
        <xdr:cNvPr id="102" name="Textfeld 101">
          <a:extLst>
            <a:ext uri="{FF2B5EF4-FFF2-40B4-BE49-F238E27FC236}">
              <a16:creationId xmlns:a16="http://schemas.microsoft.com/office/drawing/2014/main" id="{BD9F1B3C-A59F-41E2-ADA7-A79092F68543}"/>
            </a:ext>
          </a:extLst>
        </xdr:cNvPr>
        <xdr:cNvSpPr txBox="1"/>
      </xdr:nvSpPr>
      <xdr:spPr>
        <a:xfrm>
          <a:off x="1270000" y="4253566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72DE8511-94CF-47B3-A9BB-43F40C29175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285</xdr:row>
      <xdr:rowOff>100302</xdr:rowOff>
    </xdr:from>
    <xdr:to>
      <xdr:col>6</xdr:col>
      <xdr:colOff>3</xdr:colOff>
      <xdr:row>287</xdr:row>
      <xdr:rowOff>13335</xdr:rowOff>
    </xdr:to>
    <xdr:sp macro="" textlink="$O$269">
      <xdr:nvSpPr>
        <xdr:cNvPr id="103" name="Textfeld 102">
          <a:extLst>
            <a:ext uri="{FF2B5EF4-FFF2-40B4-BE49-F238E27FC236}">
              <a16:creationId xmlns:a16="http://schemas.microsoft.com/office/drawing/2014/main" id="{E1F1AE66-CAE1-478A-88CC-845850999208}"/>
            </a:ext>
          </a:extLst>
        </xdr:cNvPr>
        <xdr:cNvSpPr txBox="1"/>
      </xdr:nvSpPr>
      <xdr:spPr>
        <a:xfrm>
          <a:off x="1270000" y="4281675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46A7D37E-0A8D-449E-B817-314C73809D4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287</xdr:row>
      <xdr:rowOff>105162</xdr:rowOff>
    </xdr:from>
    <xdr:to>
      <xdr:col>6</xdr:col>
      <xdr:colOff>3178</xdr:colOff>
      <xdr:row>289</xdr:row>
      <xdr:rowOff>5495</xdr:rowOff>
    </xdr:to>
    <xdr:sp macro="" textlink="$O$271">
      <xdr:nvSpPr>
        <xdr:cNvPr id="104" name="Textfeld 103">
          <a:extLst>
            <a:ext uri="{FF2B5EF4-FFF2-40B4-BE49-F238E27FC236}">
              <a16:creationId xmlns:a16="http://schemas.microsoft.com/office/drawing/2014/main" id="{8620BE7E-7ECD-4883-B2D7-CAB1B2FF4662}"/>
            </a:ext>
          </a:extLst>
        </xdr:cNvPr>
        <xdr:cNvSpPr txBox="1"/>
      </xdr:nvSpPr>
      <xdr:spPr>
        <a:xfrm>
          <a:off x="1270000" y="4310101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F3D72473-D0D9-4263-B262-B58B5781A924}"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289</xdr:row>
      <xdr:rowOff>100493</xdr:rowOff>
    </xdr:from>
    <xdr:to>
      <xdr:col>6</xdr:col>
      <xdr:colOff>3</xdr:colOff>
      <xdr:row>291</xdr:row>
      <xdr:rowOff>828</xdr:rowOff>
    </xdr:to>
    <xdr:sp macro="" textlink="$O$273">
      <xdr:nvSpPr>
        <xdr:cNvPr id="105" name="Textfeld 104">
          <a:extLst>
            <a:ext uri="{FF2B5EF4-FFF2-40B4-BE49-F238E27FC236}">
              <a16:creationId xmlns:a16="http://schemas.microsoft.com/office/drawing/2014/main" id="{ABC7A70A-00C0-4368-B094-9ABA2412EBEB}"/>
            </a:ext>
          </a:extLst>
        </xdr:cNvPr>
        <xdr:cNvSpPr txBox="1"/>
      </xdr:nvSpPr>
      <xdr:spPr>
        <a:xfrm>
          <a:off x="1270000" y="4337574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2F0F11D4-5C48-426C-BA3B-E45A50347FC5}"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296</xdr:row>
      <xdr:rowOff>95250</xdr:rowOff>
    </xdr:from>
    <xdr:to>
      <xdr:col>5</xdr:col>
      <xdr:colOff>2736399</xdr:colOff>
      <xdr:row>298</xdr:row>
      <xdr:rowOff>5107</xdr:rowOff>
    </xdr:to>
    <xdr:sp macro="" textlink="$O$297">
      <xdr:nvSpPr>
        <xdr:cNvPr id="136" name="Textfeld 135">
          <a:extLst>
            <a:ext uri="{FF2B5EF4-FFF2-40B4-BE49-F238E27FC236}">
              <a16:creationId xmlns:a16="http://schemas.microsoft.com/office/drawing/2014/main" id="{72BC8983-8C66-4028-8074-9103C01E9F92}"/>
            </a:ext>
          </a:extLst>
        </xdr:cNvPr>
        <xdr:cNvSpPr txBox="1"/>
      </xdr:nvSpPr>
      <xdr:spPr>
        <a:xfrm>
          <a:off x="1270000" y="4448810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864A364C-8BD9-4458-A27F-B6489F995FCA}"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298</xdr:row>
      <xdr:rowOff>100108</xdr:rowOff>
    </xdr:from>
    <xdr:to>
      <xdr:col>6</xdr:col>
      <xdr:colOff>3178</xdr:colOff>
      <xdr:row>300</xdr:row>
      <xdr:rowOff>9967</xdr:rowOff>
    </xdr:to>
    <xdr:sp macro="" textlink="$O$299">
      <xdr:nvSpPr>
        <xdr:cNvPr id="137" name="Textfeld 136">
          <a:extLst>
            <a:ext uri="{FF2B5EF4-FFF2-40B4-BE49-F238E27FC236}">
              <a16:creationId xmlns:a16="http://schemas.microsoft.com/office/drawing/2014/main" id="{5F58AD90-5B00-4745-AB48-38464828077B}"/>
            </a:ext>
          </a:extLst>
        </xdr:cNvPr>
        <xdr:cNvSpPr txBox="1"/>
      </xdr:nvSpPr>
      <xdr:spPr>
        <a:xfrm>
          <a:off x="1270000" y="44772358"/>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9280484B-5477-4AB5-8FC7-44BF92E9D4ED}"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300</xdr:row>
      <xdr:rowOff>98617</xdr:rowOff>
    </xdr:from>
    <xdr:to>
      <xdr:col>6</xdr:col>
      <xdr:colOff>3</xdr:colOff>
      <xdr:row>302</xdr:row>
      <xdr:rowOff>11652</xdr:rowOff>
    </xdr:to>
    <xdr:sp macro="" textlink="$O$301">
      <xdr:nvSpPr>
        <xdr:cNvPr id="138" name="Textfeld 137">
          <a:extLst>
            <a:ext uri="{FF2B5EF4-FFF2-40B4-BE49-F238E27FC236}">
              <a16:creationId xmlns:a16="http://schemas.microsoft.com/office/drawing/2014/main" id="{2D551F29-DCAC-4A00-86ED-56AF2841A26B}"/>
            </a:ext>
          </a:extLst>
        </xdr:cNvPr>
        <xdr:cNvSpPr txBox="1"/>
      </xdr:nvSpPr>
      <xdr:spPr>
        <a:xfrm>
          <a:off x="1270000" y="4505026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03AFC6B5-21EB-4F25-97BA-A4981A1185DE}"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302</xdr:row>
      <xdr:rowOff>100302</xdr:rowOff>
    </xdr:from>
    <xdr:to>
      <xdr:col>6</xdr:col>
      <xdr:colOff>3</xdr:colOff>
      <xdr:row>304</xdr:row>
      <xdr:rowOff>13335</xdr:rowOff>
    </xdr:to>
    <xdr:sp macro="" textlink="$O$303">
      <xdr:nvSpPr>
        <xdr:cNvPr id="139" name="Textfeld 138">
          <a:extLst>
            <a:ext uri="{FF2B5EF4-FFF2-40B4-BE49-F238E27FC236}">
              <a16:creationId xmlns:a16="http://schemas.microsoft.com/office/drawing/2014/main" id="{64FA0C86-B2AC-4B91-9171-74545462805E}"/>
            </a:ext>
          </a:extLst>
        </xdr:cNvPr>
        <xdr:cNvSpPr txBox="1"/>
      </xdr:nvSpPr>
      <xdr:spPr>
        <a:xfrm>
          <a:off x="1270000" y="4533135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840BA97E-A277-4D17-9AE9-0C13A39F620C}"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304</xdr:row>
      <xdr:rowOff>105162</xdr:rowOff>
    </xdr:from>
    <xdr:to>
      <xdr:col>6</xdr:col>
      <xdr:colOff>3178</xdr:colOff>
      <xdr:row>306</xdr:row>
      <xdr:rowOff>5495</xdr:rowOff>
    </xdr:to>
    <xdr:sp macro="" textlink="$O$305">
      <xdr:nvSpPr>
        <xdr:cNvPr id="140" name="Textfeld 139">
          <a:extLst>
            <a:ext uri="{FF2B5EF4-FFF2-40B4-BE49-F238E27FC236}">
              <a16:creationId xmlns:a16="http://schemas.microsoft.com/office/drawing/2014/main" id="{22544088-7BEA-4C05-9E67-73130389CCB2}"/>
            </a:ext>
          </a:extLst>
        </xdr:cNvPr>
        <xdr:cNvSpPr txBox="1"/>
      </xdr:nvSpPr>
      <xdr:spPr>
        <a:xfrm>
          <a:off x="1270000" y="4561561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2486891-4362-461F-84EF-DBE65A4C327D}"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306</xdr:row>
      <xdr:rowOff>100493</xdr:rowOff>
    </xdr:from>
    <xdr:to>
      <xdr:col>6</xdr:col>
      <xdr:colOff>3</xdr:colOff>
      <xdr:row>308</xdr:row>
      <xdr:rowOff>828</xdr:rowOff>
    </xdr:to>
    <xdr:sp macro="" textlink="$O$307">
      <xdr:nvSpPr>
        <xdr:cNvPr id="141" name="Textfeld 140">
          <a:extLst>
            <a:ext uri="{FF2B5EF4-FFF2-40B4-BE49-F238E27FC236}">
              <a16:creationId xmlns:a16="http://schemas.microsoft.com/office/drawing/2014/main" id="{38AC6AC8-FB28-484E-B534-D00906106591}"/>
            </a:ext>
          </a:extLst>
        </xdr:cNvPr>
        <xdr:cNvSpPr txBox="1"/>
      </xdr:nvSpPr>
      <xdr:spPr>
        <a:xfrm>
          <a:off x="1270000" y="4589034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E58AEB5-BF35-43BE-A4BC-2442B6FB5BF8}"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313</xdr:row>
      <xdr:rowOff>95250</xdr:rowOff>
    </xdr:from>
    <xdr:to>
      <xdr:col>5</xdr:col>
      <xdr:colOff>2736399</xdr:colOff>
      <xdr:row>315</xdr:row>
      <xdr:rowOff>5107</xdr:rowOff>
    </xdr:to>
    <xdr:sp macro="" textlink="$O$314">
      <xdr:nvSpPr>
        <xdr:cNvPr id="142" name="Textfeld 141">
          <a:extLst>
            <a:ext uri="{FF2B5EF4-FFF2-40B4-BE49-F238E27FC236}">
              <a16:creationId xmlns:a16="http://schemas.microsoft.com/office/drawing/2014/main" id="{A2DA1E25-E1D2-4836-BE0E-3CCF0FB5538A}"/>
            </a:ext>
          </a:extLst>
        </xdr:cNvPr>
        <xdr:cNvSpPr txBox="1"/>
      </xdr:nvSpPr>
      <xdr:spPr>
        <a:xfrm>
          <a:off x="1270000" y="4700270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010EA274-5BF5-4CA0-9BA2-5D5159EDC222}"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315</xdr:row>
      <xdr:rowOff>100108</xdr:rowOff>
    </xdr:from>
    <xdr:to>
      <xdr:col>6</xdr:col>
      <xdr:colOff>3178</xdr:colOff>
      <xdr:row>317</xdr:row>
      <xdr:rowOff>9967</xdr:rowOff>
    </xdr:to>
    <xdr:sp macro="" textlink="$O$316">
      <xdr:nvSpPr>
        <xdr:cNvPr id="143" name="Textfeld 142">
          <a:extLst>
            <a:ext uri="{FF2B5EF4-FFF2-40B4-BE49-F238E27FC236}">
              <a16:creationId xmlns:a16="http://schemas.microsoft.com/office/drawing/2014/main" id="{74EABCE7-902D-488B-A12B-A0348F7F7A54}"/>
            </a:ext>
          </a:extLst>
        </xdr:cNvPr>
        <xdr:cNvSpPr txBox="1"/>
      </xdr:nvSpPr>
      <xdr:spPr>
        <a:xfrm>
          <a:off x="1270000" y="47286958"/>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023949C9-0AEF-46F0-B87D-922FCD0F515E}"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317</xdr:row>
      <xdr:rowOff>98617</xdr:rowOff>
    </xdr:from>
    <xdr:to>
      <xdr:col>6</xdr:col>
      <xdr:colOff>3</xdr:colOff>
      <xdr:row>319</xdr:row>
      <xdr:rowOff>11652</xdr:rowOff>
    </xdr:to>
    <xdr:sp macro="" textlink="$O$318">
      <xdr:nvSpPr>
        <xdr:cNvPr id="144" name="Textfeld 143">
          <a:extLst>
            <a:ext uri="{FF2B5EF4-FFF2-40B4-BE49-F238E27FC236}">
              <a16:creationId xmlns:a16="http://schemas.microsoft.com/office/drawing/2014/main" id="{1B06ABB8-2C5E-4A1E-87F6-002462D6C43A}"/>
            </a:ext>
          </a:extLst>
        </xdr:cNvPr>
        <xdr:cNvSpPr txBox="1"/>
      </xdr:nvSpPr>
      <xdr:spPr>
        <a:xfrm>
          <a:off x="1270000" y="4756486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A6E3769-95ED-4043-A1A9-1B480AB73D3B}"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319</xdr:row>
      <xdr:rowOff>100302</xdr:rowOff>
    </xdr:from>
    <xdr:to>
      <xdr:col>6</xdr:col>
      <xdr:colOff>3</xdr:colOff>
      <xdr:row>321</xdr:row>
      <xdr:rowOff>13335</xdr:rowOff>
    </xdr:to>
    <xdr:sp macro="" textlink="$O$320">
      <xdr:nvSpPr>
        <xdr:cNvPr id="145" name="Textfeld 144">
          <a:extLst>
            <a:ext uri="{FF2B5EF4-FFF2-40B4-BE49-F238E27FC236}">
              <a16:creationId xmlns:a16="http://schemas.microsoft.com/office/drawing/2014/main" id="{DDCE8C2F-48B8-42AE-895D-C66B930D7784}"/>
            </a:ext>
          </a:extLst>
        </xdr:cNvPr>
        <xdr:cNvSpPr txBox="1"/>
      </xdr:nvSpPr>
      <xdr:spPr>
        <a:xfrm>
          <a:off x="1270000" y="4784595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F4E16B90-E389-4694-B8B2-15662D7B3D7D}"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321</xdr:row>
      <xdr:rowOff>105162</xdr:rowOff>
    </xdr:from>
    <xdr:to>
      <xdr:col>6</xdr:col>
      <xdr:colOff>3178</xdr:colOff>
      <xdr:row>323</xdr:row>
      <xdr:rowOff>5495</xdr:rowOff>
    </xdr:to>
    <xdr:sp macro="" textlink="$O$322">
      <xdr:nvSpPr>
        <xdr:cNvPr id="146" name="Textfeld 145">
          <a:extLst>
            <a:ext uri="{FF2B5EF4-FFF2-40B4-BE49-F238E27FC236}">
              <a16:creationId xmlns:a16="http://schemas.microsoft.com/office/drawing/2014/main" id="{07FD15E0-FD93-46A7-BDF6-7F5C091975D2}"/>
            </a:ext>
          </a:extLst>
        </xdr:cNvPr>
        <xdr:cNvSpPr txBox="1"/>
      </xdr:nvSpPr>
      <xdr:spPr>
        <a:xfrm>
          <a:off x="1270000" y="4813021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6F615E13-54E9-4286-90E9-3A9F8B34F8B7}"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323</xdr:row>
      <xdr:rowOff>100493</xdr:rowOff>
    </xdr:from>
    <xdr:to>
      <xdr:col>6</xdr:col>
      <xdr:colOff>3</xdr:colOff>
      <xdr:row>325</xdr:row>
      <xdr:rowOff>828</xdr:rowOff>
    </xdr:to>
    <xdr:sp macro="" textlink="$O$324">
      <xdr:nvSpPr>
        <xdr:cNvPr id="147" name="Textfeld 146">
          <a:extLst>
            <a:ext uri="{FF2B5EF4-FFF2-40B4-BE49-F238E27FC236}">
              <a16:creationId xmlns:a16="http://schemas.microsoft.com/office/drawing/2014/main" id="{7F5B9BBD-5666-423C-B011-38BAE937F81E}"/>
            </a:ext>
          </a:extLst>
        </xdr:cNvPr>
        <xdr:cNvSpPr txBox="1"/>
      </xdr:nvSpPr>
      <xdr:spPr>
        <a:xfrm>
          <a:off x="1270000" y="4840494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9C8E95F-8AAB-42DC-83DE-6742A160E809}"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330</xdr:row>
      <xdr:rowOff>95250</xdr:rowOff>
    </xdr:from>
    <xdr:to>
      <xdr:col>5</xdr:col>
      <xdr:colOff>2736399</xdr:colOff>
      <xdr:row>332</xdr:row>
      <xdr:rowOff>5107</xdr:rowOff>
    </xdr:to>
    <xdr:sp macro="" textlink="$O$331">
      <xdr:nvSpPr>
        <xdr:cNvPr id="148" name="Textfeld 147">
          <a:extLst>
            <a:ext uri="{FF2B5EF4-FFF2-40B4-BE49-F238E27FC236}">
              <a16:creationId xmlns:a16="http://schemas.microsoft.com/office/drawing/2014/main" id="{8D73CE36-9048-48D7-AFD1-9F5CD8A53A1A}"/>
            </a:ext>
          </a:extLst>
        </xdr:cNvPr>
        <xdr:cNvSpPr txBox="1"/>
      </xdr:nvSpPr>
      <xdr:spPr>
        <a:xfrm>
          <a:off x="1270000" y="49517300"/>
          <a:ext cx="5339899" cy="18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691B8423-F67E-41F0-91FE-722C7696E013}"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332</xdr:row>
      <xdr:rowOff>100108</xdr:rowOff>
    </xdr:from>
    <xdr:to>
      <xdr:col>6</xdr:col>
      <xdr:colOff>3178</xdr:colOff>
      <xdr:row>334</xdr:row>
      <xdr:rowOff>9967</xdr:rowOff>
    </xdr:to>
    <xdr:sp macro="" textlink="$O$333">
      <xdr:nvSpPr>
        <xdr:cNvPr id="149" name="Textfeld 148">
          <a:extLst>
            <a:ext uri="{FF2B5EF4-FFF2-40B4-BE49-F238E27FC236}">
              <a16:creationId xmlns:a16="http://schemas.microsoft.com/office/drawing/2014/main" id="{F22921EC-2365-4B7C-9FB5-BF89695E6A77}"/>
            </a:ext>
          </a:extLst>
        </xdr:cNvPr>
        <xdr:cNvSpPr txBox="1"/>
      </xdr:nvSpPr>
      <xdr:spPr>
        <a:xfrm>
          <a:off x="1270000" y="49801558"/>
          <a:ext cx="5349878" cy="189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BC1375D-C6C4-4E6D-BDE4-6CBECD12E7E7}"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334</xdr:row>
      <xdr:rowOff>98617</xdr:rowOff>
    </xdr:from>
    <xdr:to>
      <xdr:col>6</xdr:col>
      <xdr:colOff>3</xdr:colOff>
      <xdr:row>336</xdr:row>
      <xdr:rowOff>11652</xdr:rowOff>
    </xdr:to>
    <xdr:sp macro="" textlink="$O$335">
      <xdr:nvSpPr>
        <xdr:cNvPr id="150" name="Textfeld 149">
          <a:extLst>
            <a:ext uri="{FF2B5EF4-FFF2-40B4-BE49-F238E27FC236}">
              <a16:creationId xmlns:a16="http://schemas.microsoft.com/office/drawing/2014/main" id="{95EDC086-B150-4429-9D93-82481DB0A652}"/>
            </a:ext>
          </a:extLst>
        </xdr:cNvPr>
        <xdr:cNvSpPr txBox="1"/>
      </xdr:nvSpPr>
      <xdr:spPr>
        <a:xfrm>
          <a:off x="1270000" y="50079467"/>
          <a:ext cx="5346703" cy="192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698D5821-BD84-483C-9E84-D93DC9728B3D}"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336</xdr:row>
      <xdr:rowOff>100302</xdr:rowOff>
    </xdr:from>
    <xdr:to>
      <xdr:col>6</xdr:col>
      <xdr:colOff>3</xdr:colOff>
      <xdr:row>338</xdr:row>
      <xdr:rowOff>13335</xdr:rowOff>
    </xdr:to>
    <xdr:sp macro="" textlink="$O$337">
      <xdr:nvSpPr>
        <xdr:cNvPr id="151" name="Textfeld 150">
          <a:extLst>
            <a:ext uri="{FF2B5EF4-FFF2-40B4-BE49-F238E27FC236}">
              <a16:creationId xmlns:a16="http://schemas.microsoft.com/office/drawing/2014/main" id="{361D9C87-B964-40A2-BA3D-8664FA7D2A77}"/>
            </a:ext>
          </a:extLst>
        </xdr:cNvPr>
        <xdr:cNvSpPr txBox="1"/>
      </xdr:nvSpPr>
      <xdr:spPr>
        <a:xfrm>
          <a:off x="1270000" y="50360552"/>
          <a:ext cx="5346703" cy="192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AE40426E-0381-4E79-ABFF-72AC58E14183}"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338</xdr:row>
      <xdr:rowOff>105162</xdr:rowOff>
    </xdr:from>
    <xdr:to>
      <xdr:col>6</xdr:col>
      <xdr:colOff>3178</xdr:colOff>
      <xdr:row>340</xdr:row>
      <xdr:rowOff>5495</xdr:rowOff>
    </xdr:to>
    <xdr:sp macro="" textlink="$O$339">
      <xdr:nvSpPr>
        <xdr:cNvPr id="152" name="Textfeld 151">
          <a:extLst>
            <a:ext uri="{FF2B5EF4-FFF2-40B4-BE49-F238E27FC236}">
              <a16:creationId xmlns:a16="http://schemas.microsoft.com/office/drawing/2014/main" id="{B4DEC037-D132-4B85-B418-B517F8E0590D}"/>
            </a:ext>
          </a:extLst>
        </xdr:cNvPr>
        <xdr:cNvSpPr txBox="1"/>
      </xdr:nvSpPr>
      <xdr:spPr>
        <a:xfrm>
          <a:off x="1270000" y="50644812"/>
          <a:ext cx="5349878" cy="179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B027D287-CB1E-4AEA-89B8-D82387EF3E8E}" type="TxLink">
            <a:rPr lang="en-US" sz="1100" b="0" i="0" u="none" strike="noStrike">
              <a:solidFill>
                <a:srgbClr val="000000"/>
              </a:solidFill>
              <a:latin typeface="Calibri"/>
              <a:cs typeface="Calibri"/>
            </a:rPr>
            <a:pPr/>
            <a:t>#NV</a:t>
          </a:fld>
          <a:endParaRPr lang="de-DE" sz="1100"/>
        </a:p>
      </xdr:txBody>
    </xdr:sp>
    <xdr:clientData/>
  </xdr:twoCellAnchor>
  <xdr:twoCellAnchor>
    <xdr:from>
      <xdr:col>4</xdr:col>
      <xdr:colOff>0</xdr:colOff>
      <xdr:row>340</xdr:row>
      <xdr:rowOff>100493</xdr:rowOff>
    </xdr:from>
    <xdr:to>
      <xdr:col>6</xdr:col>
      <xdr:colOff>3</xdr:colOff>
      <xdr:row>342</xdr:row>
      <xdr:rowOff>828</xdr:rowOff>
    </xdr:to>
    <xdr:sp macro="" textlink="$O$341">
      <xdr:nvSpPr>
        <xdr:cNvPr id="153" name="Textfeld 152">
          <a:extLst>
            <a:ext uri="{FF2B5EF4-FFF2-40B4-BE49-F238E27FC236}">
              <a16:creationId xmlns:a16="http://schemas.microsoft.com/office/drawing/2014/main" id="{042948E7-2FDD-4835-AB16-ACC663C35CD0}"/>
            </a:ext>
          </a:extLst>
        </xdr:cNvPr>
        <xdr:cNvSpPr txBox="1"/>
      </xdr:nvSpPr>
      <xdr:spPr>
        <a:xfrm>
          <a:off x="1270000" y="50919543"/>
          <a:ext cx="5346703" cy="19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fld id="{045F9C4F-289A-4D1C-9341-F21424313257}" type="TxLink">
            <a:rPr lang="en-US" sz="1100" b="0" i="0" u="none" strike="noStrike">
              <a:solidFill>
                <a:srgbClr val="000000"/>
              </a:solidFill>
              <a:latin typeface="Calibri"/>
              <a:cs typeface="Calibri"/>
            </a:rPr>
            <a:pPr/>
            <a:t>#NV</a:t>
          </a:fld>
          <a:endParaRPr lang="de-DE" sz="1100"/>
        </a:p>
      </xdr:txBody>
    </xdr:sp>
    <xdr:clientData/>
  </xdr:twoCellAnchor>
  <xdr:twoCellAnchor>
    <xdr:from>
      <xdr:col>13</xdr:col>
      <xdr:colOff>171348</xdr:colOff>
      <xdr:row>0</xdr:row>
      <xdr:rowOff>191038</xdr:rowOff>
    </xdr:from>
    <xdr:to>
      <xdr:col>14</xdr:col>
      <xdr:colOff>2528382</xdr:colOff>
      <xdr:row>31</xdr:row>
      <xdr:rowOff>64943</xdr:rowOff>
    </xdr:to>
    <xdr:sp macro="" textlink="">
      <xdr:nvSpPr>
        <xdr:cNvPr id="106" name="Textfeld 105">
          <a:extLst>
            <a:ext uri="{FF2B5EF4-FFF2-40B4-BE49-F238E27FC236}">
              <a16:creationId xmlns:a16="http://schemas.microsoft.com/office/drawing/2014/main" id="{9DCE65C0-4138-EC4C-9F2F-233A5100AC5A}"/>
            </a:ext>
          </a:extLst>
        </xdr:cNvPr>
        <xdr:cNvSpPr txBox="1"/>
      </xdr:nvSpPr>
      <xdr:spPr>
        <a:xfrm>
          <a:off x="8801575" y="191038"/>
          <a:ext cx="3432205" cy="471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800" b="1" i="0" u="sng" strike="noStrike">
              <a:solidFill>
                <a:schemeClr val="accent6">
                  <a:lumMod val="75000"/>
                </a:schemeClr>
              </a:solidFill>
              <a:effectLst/>
              <a:latin typeface="+mn-lt"/>
              <a:ea typeface="+mn-ea"/>
              <a:cs typeface="+mn-cs"/>
            </a:rPr>
            <a:t>Neue Fragenauswahl</a:t>
          </a:r>
          <a:r>
            <a:rPr lang="de-DE" sz="1800" b="1" i="0" u="sng" strike="noStrike" baseline="0">
              <a:solidFill>
                <a:schemeClr val="accent6">
                  <a:lumMod val="75000"/>
                </a:schemeClr>
              </a:solidFill>
              <a:effectLst/>
              <a:latin typeface="+mn-lt"/>
              <a:ea typeface="+mn-ea"/>
              <a:cs typeface="+mn-cs"/>
            </a:rPr>
            <a:t> generieren:</a:t>
          </a:r>
          <a:endParaRPr lang="de-DE" sz="1800" b="1" i="0" u="sng" strike="noStrike">
            <a:solidFill>
              <a:schemeClr val="accent6">
                <a:lumMod val="75000"/>
              </a:schemeClr>
            </a:solidFill>
            <a:effectLst/>
            <a:latin typeface="+mn-lt"/>
            <a:ea typeface="+mn-ea"/>
            <a:cs typeface="+mn-cs"/>
          </a:endParaRPr>
        </a:p>
        <a:p>
          <a:endParaRPr lang="de-DE" sz="1400" b="1" i="0" u="none" strike="noStrike">
            <a:solidFill>
              <a:srgbClr val="FF0000"/>
            </a:solidFill>
            <a:effectLst/>
            <a:latin typeface="+mn-lt"/>
            <a:ea typeface="+mn-ea"/>
            <a:cs typeface="+mn-cs"/>
          </a:endParaRPr>
        </a:p>
        <a:p>
          <a:r>
            <a:rPr lang="de-DE" sz="1400" b="1" i="0" u="none" strike="noStrike">
              <a:solidFill>
                <a:schemeClr val="accent6">
                  <a:lumMod val="75000"/>
                </a:schemeClr>
              </a:solidFill>
              <a:effectLst/>
              <a:latin typeface="+mn-lt"/>
              <a:ea typeface="+mn-ea"/>
              <a:cs typeface="+mn-cs"/>
            </a:rPr>
            <a:t>Drücke F9</a:t>
          </a:r>
        </a:p>
        <a:p>
          <a:r>
            <a:rPr lang="de-DE" sz="1400" b="1" i="0" u="none" strike="noStrike">
              <a:solidFill>
                <a:sysClr val="windowText" lastClr="000000"/>
              </a:solidFill>
              <a:effectLst/>
              <a:latin typeface="+mn-lt"/>
              <a:ea typeface="+mn-ea"/>
              <a:cs typeface="+mn-cs"/>
            </a:rPr>
            <a:t>oder</a:t>
          </a:r>
        </a:p>
        <a:p>
          <a:r>
            <a:rPr lang="de-DE" sz="1400" b="1" i="0" u="none" strike="noStrike">
              <a:solidFill>
                <a:schemeClr val="accent6">
                  <a:lumMod val="75000"/>
                </a:schemeClr>
              </a:solidFill>
              <a:effectLst/>
              <a:latin typeface="+mn-lt"/>
              <a:ea typeface="+mn-ea"/>
              <a:cs typeface="+mn-cs"/>
            </a:rPr>
            <a:t>links</a:t>
          </a:r>
          <a:r>
            <a:rPr lang="de-DE" sz="1400" b="1" i="0" u="none" strike="noStrike" baseline="0">
              <a:solidFill>
                <a:schemeClr val="accent6">
                  <a:lumMod val="75000"/>
                </a:schemeClr>
              </a:solidFill>
              <a:effectLst/>
              <a:latin typeface="+mn-lt"/>
              <a:ea typeface="+mn-ea"/>
              <a:cs typeface="+mn-cs"/>
            </a:rPr>
            <a:t> unten (unter der Blattauswahl) -&gt; Berechnen klicken</a:t>
          </a:r>
        </a:p>
        <a:p>
          <a:r>
            <a:rPr lang="de-DE" sz="1400" b="1" i="0" u="none" strike="noStrike" baseline="0">
              <a:solidFill>
                <a:sysClr val="windowText" lastClr="000000"/>
              </a:solidFill>
              <a:effectLst/>
              <a:latin typeface="+mn-lt"/>
              <a:ea typeface="+mn-ea"/>
              <a:cs typeface="+mn-cs"/>
            </a:rPr>
            <a:t>oder</a:t>
          </a:r>
        </a:p>
        <a:p>
          <a:pPr marL="0" marR="0" lvl="0" indent="0" defTabSz="914400" eaLnBrk="1" fontAlgn="auto" latinLnBrk="0" hangingPunct="1">
            <a:lnSpc>
              <a:spcPct val="100000"/>
            </a:lnSpc>
            <a:spcBef>
              <a:spcPts val="0"/>
            </a:spcBef>
            <a:spcAft>
              <a:spcPts val="0"/>
            </a:spcAft>
            <a:buClrTx/>
            <a:buSzTx/>
            <a:buFontTx/>
            <a:buNone/>
            <a:tabLst/>
            <a:defRPr/>
          </a:pPr>
          <a:r>
            <a:rPr lang="de-DE" sz="1400" b="1" i="0">
              <a:solidFill>
                <a:schemeClr val="accent6">
                  <a:lumMod val="75000"/>
                </a:schemeClr>
              </a:solidFill>
              <a:effectLst/>
              <a:latin typeface="+mn-lt"/>
              <a:ea typeface="+mn-ea"/>
              <a:cs typeface="+mn-cs"/>
            </a:rPr>
            <a:t>Neu berechnen unter Formeln -&gt; Berechnung -&gt; Neu berechnen</a:t>
          </a:r>
          <a:r>
            <a:rPr lang="de-DE" sz="1400">
              <a:solidFill>
                <a:schemeClr val="accent6">
                  <a:lumMod val="75000"/>
                </a:schemeClr>
              </a:solidFill>
              <a:effectLst/>
              <a:latin typeface="+mn-lt"/>
              <a:ea typeface="+mn-ea"/>
              <a:cs typeface="+mn-cs"/>
            </a:rPr>
            <a:t> </a:t>
          </a:r>
          <a:r>
            <a:rPr lang="de-DE" sz="1400" b="1" i="0">
              <a:solidFill>
                <a:schemeClr val="accent6">
                  <a:lumMod val="75000"/>
                </a:schemeClr>
              </a:solidFill>
              <a:effectLst/>
              <a:latin typeface="+mn-lt"/>
              <a:ea typeface="+mn-ea"/>
              <a:cs typeface="+mn-cs"/>
            </a:rPr>
            <a:t>(Taschenrechnersymbol)</a:t>
          </a:r>
          <a:endParaRPr lang="de-DE" sz="1400">
            <a:solidFill>
              <a:schemeClr val="accent6">
                <a:lumMod val="75000"/>
              </a:schemeClr>
            </a:solidFill>
            <a:effectLst/>
          </a:endParaRPr>
        </a:p>
        <a:p>
          <a:endParaRPr lang="de-DE" sz="1400">
            <a:solidFill>
              <a:srgbClr val="FF0000"/>
            </a:solidFill>
          </a:endParaRPr>
        </a:p>
        <a:p>
          <a:endParaRPr lang="de-DE" sz="1400">
            <a:solidFill>
              <a:srgbClr val="FF0000"/>
            </a:solidFill>
          </a:endParaRPr>
        </a:p>
        <a:p>
          <a:r>
            <a:rPr lang="de-DE" sz="1800" b="1" u="sng">
              <a:solidFill>
                <a:srgbClr val="FF0000"/>
              </a:solidFill>
            </a:rPr>
            <a:t>Vorsicht:</a:t>
          </a:r>
        </a:p>
        <a:p>
          <a:endParaRPr lang="de-DE" sz="1800" b="1" u="sng">
            <a:solidFill>
              <a:srgbClr val="FF0000"/>
            </a:solidFill>
          </a:endParaRPr>
        </a:p>
        <a:p>
          <a:r>
            <a:rPr lang="de-DE" sz="1400" b="1">
              <a:solidFill>
                <a:srgbClr val="FF0000"/>
              </a:solidFill>
            </a:rPr>
            <a:t>Die</a:t>
          </a:r>
          <a:r>
            <a:rPr lang="de-DE" sz="1400" b="1" baseline="0">
              <a:solidFill>
                <a:srgbClr val="FF0000"/>
              </a:solidFill>
            </a:rPr>
            <a:t> Fragenauswahl kann nicht gespeichert werden. Beim Klicken von "Speichern" wird automatisch eine neue Prüfung erstellt. </a:t>
          </a:r>
        </a:p>
        <a:p>
          <a:endParaRPr lang="de-DE" sz="1400" b="1" baseline="0">
            <a:solidFill>
              <a:srgbClr val="FF0000"/>
            </a:solidFill>
          </a:endParaRPr>
        </a:p>
        <a:p>
          <a:r>
            <a:rPr lang="de-DE" sz="1400" b="1" baseline="0">
              <a:solidFill>
                <a:srgbClr val="FF0000"/>
              </a:solidFill>
            </a:rPr>
            <a:t>Auch beim erneuten Öffnen wird automatische eine neue Prüfung erstellt.</a:t>
          </a:r>
          <a:endParaRPr lang="de-DE"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772583</xdr:colOff>
      <xdr:row>229</xdr:row>
      <xdr:rowOff>16105</xdr:rowOff>
    </xdr:from>
    <xdr:to>
      <xdr:col>5</xdr:col>
      <xdr:colOff>2180166</xdr:colOff>
      <xdr:row>238</xdr:row>
      <xdr:rowOff>60740</xdr:rowOff>
    </xdr:to>
    <xdr:sp macro="" textlink="">
      <xdr:nvSpPr>
        <xdr:cNvPr id="2" name="Textfeld 1">
          <a:extLst>
            <a:ext uri="{FF2B5EF4-FFF2-40B4-BE49-F238E27FC236}">
              <a16:creationId xmlns:a16="http://schemas.microsoft.com/office/drawing/2014/main" id="{0875CED9-C5FA-D4D6-8A6B-652C6FC2B17B}"/>
            </a:ext>
          </a:extLst>
        </xdr:cNvPr>
        <xdr:cNvSpPr txBox="1"/>
      </xdr:nvSpPr>
      <xdr:spPr>
        <a:xfrm>
          <a:off x="4648844" y="34074192"/>
          <a:ext cx="1407583" cy="12428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kern="1200"/>
            <a:t>1 Torraumlinie </a:t>
          </a:r>
        </a:p>
        <a:p>
          <a:r>
            <a:rPr lang="de-DE" sz="1100" kern="1200"/>
            <a:t>2 Seitenlinie </a:t>
          </a:r>
        </a:p>
        <a:p>
          <a:r>
            <a:rPr lang="de-DE" sz="1100" kern="1200"/>
            <a:t>3 Freiwurflinie </a:t>
          </a:r>
        </a:p>
        <a:p>
          <a:r>
            <a:rPr lang="de-DE" sz="1100" kern="1200"/>
            <a:t>4 Mittellinie </a:t>
          </a:r>
        </a:p>
        <a:p>
          <a:r>
            <a:rPr lang="de-DE" sz="1100" kern="1200"/>
            <a:t>5 7-m-Linie </a:t>
          </a:r>
        </a:p>
        <a:p>
          <a:r>
            <a:rPr lang="de-DE" sz="1100" kern="1200"/>
            <a:t>6 Torauslinie</a:t>
          </a:r>
        </a:p>
      </xdr:txBody>
    </xdr:sp>
    <xdr:clientData/>
  </xdr:twoCellAnchor>
  <xdr:twoCellAnchor>
    <xdr:from>
      <xdr:col>4</xdr:col>
      <xdr:colOff>1270000</xdr:colOff>
      <xdr:row>194</xdr:row>
      <xdr:rowOff>27609</xdr:rowOff>
    </xdr:from>
    <xdr:to>
      <xdr:col>5</xdr:col>
      <xdr:colOff>22087</xdr:colOff>
      <xdr:row>196</xdr:row>
      <xdr:rowOff>88348</xdr:rowOff>
    </xdr:to>
    <xdr:sp macro="" textlink="">
      <xdr:nvSpPr>
        <xdr:cNvPr id="3" name="Textfeld 2">
          <a:extLst>
            <a:ext uri="{FF2B5EF4-FFF2-40B4-BE49-F238E27FC236}">
              <a16:creationId xmlns:a16="http://schemas.microsoft.com/office/drawing/2014/main" id="{603F7B78-EF8F-4AD1-4348-F01E9CF1FA89}"/>
            </a:ext>
          </a:extLst>
        </xdr:cNvPr>
        <xdr:cNvSpPr txBox="1"/>
      </xdr:nvSpPr>
      <xdr:spPr>
        <a:xfrm>
          <a:off x="2540000" y="28911826"/>
          <a:ext cx="1358348" cy="3368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kern="1200"/>
            <a:t>2 Minuten</a:t>
          </a:r>
          <a:r>
            <a:rPr lang="de-DE" sz="1100" kern="1200" baseline="0"/>
            <a:t> Zeitstrafe</a:t>
          </a:r>
          <a:endParaRPr lang="de-DE" sz="1100" kern="1200"/>
        </a:p>
      </xdr:txBody>
    </xdr:sp>
    <xdr:clientData/>
  </xdr:twoCellAnchor>
  <xdr:twoCellAnchor>
    <xdr:from>
      <xdr:col>4</xdr:col>
      <xdr:colOff>1700696</xdr:colOff>
      <xdr:row>245</xdr:row>
      <xdr:rowOff>171174</xdr:rowOff>
    </xdr:from>
    <xdr:to>
      <xdr:col>5</xdr:col>
      <xdr:colOff>563217</xdr:colOff>
      <xdr:row>247</xdr:row>
      <xdr:rowOff>149087</xdr:rowOff>
    </xdr:to>
    <xdr:sp macro="" textlink="">
      <xdr:nvSpPr>
        <xdr:cNvPr id="4" name="Textfeld 3">
          <a:extLst>
            <a:ext uri="{FF2B5EF4-FFF2-40B4-BE49-F238E27FC236}">
              <a16:creationId xmlns:a16="http://schemas.microsoft.com/office/drawing/2014/main" id="{73F385AA-1598-E634-579A-49422C0C3660}"/>
            </a:ext>
          </a:extLst>
        </xdr:cNvPr>
        <xdr:cNvSpPr txBox="1"/>
      </xdr:nvSpPr>
      <xdr:spPr>
        <a:xfrm>
          <a:off x="2970696" y="36542870"/>
          <a:ext cx="1468782"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kern="1200"/>
            <a:t>Stürmerfoul</a:t>
          </a:r>
        </a:p>
      </xdr:txBody>
    </xdr:sp>
    <xdr:clientData/>
  </xdr:twoCellAnchor>
  <xdr:twoCellAnchor>
    <xdr:from>
      <xdr:col>4</xdr:col>
      <xdr:colOff>1466850</xdr:colOff>
      <xdr:row>262</xdr:row>
      <xdr:rowOff>114300</xdr:rowOff>
    </xdr:from>
    <xdr:to>
      <xdr:col>5</xdr:col>
      <xdr:colOff>590550</xdr:colOff>
      <xdr:row>264</xdr:row>
      <xdr:rowOff>133350</xdr:rowOff>
    </xdr:to>
    <xdr:sp macro="" textlink="">
      <xdr:nvSpPr>
        <xdr:cNvPr id="5" name="Textfeld 4">
          <a:extLst>
            <a:ext uri="{FF2B5EF4-FFF2-40B4-BE49-F238E27FC236}">
              <a16:creationId xmlns:a16="http://schemas.microsoft.com/office/drawing/2014/main" id="{7B0D5577-E42F-295E-3F91-906F2FDB0BD8}"/>
            </a:ext>
            <a:ext uri="{147F2762-F138-4A5C-976F-8EAC2B608ADB}">
              <a16:predDERef xmlns:a16="http://schemas.microsoft.com/office/drawing/2014/main" pred="{73F385AA-1598-E634-579A-49422C0C3660}"/>
            </a:ext>
          </a:extLst>
        </xdr:cNvPr>
        <xdr:cNvSpPr txBox="1"/>
      </xdr:nvSpPr>
      <xdr:spPr>
        <a:xfrm>
          <a:off x="2714625" y="38614350"/>
          <a:ext cx="16097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kern="1200"/>
            <a:t>Schritt- oder Zeitfehler</a:t>
          </a:r>
        </a:p>
      </xdr:txBody>
    </xdr:sp>
    <xdr:clientData/>
  </xdr:twoCellAnchor>
  <xdr:twoCellAnchor>
    <xdr:from>
      <xdr:col>5</xdr:col>
      <xdr:colOff>574261</xdr:colOff>
      <xdr:row>279</xdr:row>
      <xdr:rowOff>176696</xdr:rowOff>
    </xdr:from>
    <xdr:to>
      <xdr:col>5</xdr:col>
      <xdr:colOff>2175565</xdr:colOff>
      <xdr:row>288</xdr:row>
      <xdr:rowOff>88348</xdr:rowOff>
    </xdr:to>
    <xdr:sp macro="" textlink="">
      <xdr:nvSpPr>
        <xdr:cNvPr id="6" name="Textfeld 5">
          <a:extLst>
            <a:ext uri="{FF2B5EF4-FFF2-40B4-BE49-F238E27FC236}">
              <a16:creationId xmlns:a16="http://schemas.microsoft.com/office/drawing/2014/main" id="{8A1076E6-E43D-7E2A-0DAE-6C4002BAE584}"/>
            </a:ext>
          </a:extLst>
        </xdr:cNvPr>
        <xdr:cNvSpPr txBox="1"/>
      </xdr:nvSpPr>
      <xdr:spPr>
        <a:xfrm>
          <a:off x="4450522" y="41766435"/>
          <a:ext cx="1601304" cy="1198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kern="1200"/>
            <a:t>1. RA (Rechts außen)</a:t>
          </a:r>
        </a:p>
        <a:p>
          <a:r>
            <a:rPr lang="de-DE" sz="1100" kern="1200"/>
            <a:t>2. RR (Rückraum rechts)</a:t>
          </a:r>
        </a:p>
        <a:p>
          <a:r>
            <a:rPr lang="de-DE" sz="1100" kern="1200"/>
            <a:t>3. RM (Rückraum mitte)</a:t>
          </a:r>
        </a:p>
        <a:p>
          <a:r>
            <a:rPr lang="de-DE" sz="1100" kern="1200"/>
            <a:t>4. RL (Rückraum links)</a:t>
          </a:r>
        </a:p>
        <a:p>
          <a:r>
            <a:rPr lang="de-DE" sz="1100" kern="1200"/>
            <a:t>5. LA (Links außen)</a:t>
          </a:r>
        </a:p>
        <a:p>
          <a:r>
            <a:rPr lang="de-DE" sz="1100" kern="1200"/>
            <a:t>6. KL (Kreisläufer)</a:t>
          </a:r>
        </a:p>
      </xdr:txBody>
    </xdr:sp>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8">
  <rv s="0">
    <v>0</v>
    <v>4</v>
  </rv>
  <rv s="0">
    <v>1</v>
    <v>4</v>
  </rv>
  <rv s="0">
    <v>2</v>
    <v>4</v>
  </rv>
  <rv s="0">
    <v>3</v>
    <v>4</v>
  </rv>
  <rv s="0">
    <v>4</v>
    <v>4</v>
  </rv>
  <rv s="0">
    <v>5</v>
    <v>4</v>
  </rv>
  <rv s="0">
    <v>6</v>
    <v>4</v>
  </rv>
  <rv s="0">
    <v>7</v>
    <v>4</v>
  </rv>
  <rv s="0">
    <v>5</v>
    <v>5</v>
  </rv>
  <rv s="0">
    <v>4</v>
    <v>5</v>
  </rv>
  <rv s="0">
    <v>1</v>
    <v>5</v>
  </rv>
  <rv s="0">
    <v>0</v>
    <v>5</v>
  </rv>
  <rv s="0">
    <v>8</v>
    <v>5</v>
  </rv>
  <rv s="0">
    <v>6</v>
    <v>5</v>
  </rv>
  <rv s="0">
    <v>9</v>
    <v>5</v>
  </rv>
  <rv s="0">
    <v>7</v>
    <v>5</v>
  </rv>
  <rv s="0">
    <v>3</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7D2E63-EC84-43DE-BB13-0ABDD68499CA}" name="Tabelle3" displayName="Tabelle3" ref="A1:T27" totalsRowShown="0" headerRowDxfId="25" tableBorderDxfId="24">
  <autoFilter ref="A1:T27" xr:uid="{B77D2E63-EC84-43DE-BB13-0ABDD68499CA}"/>
  <tableColumns count="20">
    <tableColumn id="1" xr3:uid="{084182A7-DD6B-469B-B054-4FABB0CE3E38}" name="Aufgabe Nr" dataDxfId="23"/>
    <tableColumn id="2" xr3:uid="{F0A7039D-1DD6-4ED2-9446-0A728768038A}" name="Aufgabe Text" dataDxfId="22"/>
    <tableColumn id="17" xr3:uid="{1D24A085-8229-4E03-A451-655201F42E2B}" name="Antwort Zeile 1" dataDxfId="21"/>
    <tableColumn id="16" xr3:uid="{AF7B5A58-4385-4D3A-9E36-708A1227F4FD}" name="Antwort Zeile 2" dataDxfId="20"/>
    <tableColumn id="15" xr3:uid="{A0BCB3C4-1486-45F6-9D0C-A42B3AD20E19}" name="Antwort Zeile 3" dataDxfId="19"/>
    <tableColumn id="14" xr3:uid="{582335F0-32B6-4AC5-B9CD-5B62D1D7BD71}" name="Antwort Zeile 4" dataDxfId="18"/>
    <tableColumn id="20" xr3:uid="{966A30A4-4381-4A45-85C4-801897F2C3B9}" name="Antwort Zeile 5" dataDxfId="17"/>
    <tableColumn id="19" xr3:uid="{732EE889-9DA2-461F-B76A-AADFFE652835}" name="Antwort Zeile 6" dataDxfId="16"/>
    <tableColumn id="13" xr3:uid="{B435F788-6343-415D-844F-07269EFDD619}" name="Bild" dataDxfId="15"/>
    <tableColumn id="3" xr3:uid="{D5BF15E6-2F41-48C5-838C-B793E7685CA5}" name="Lösung" dataDxfId="14"/>
    <tableColumn id="4" xr3:uid="{E738E169-5DD6-495F-8165-81E7077B9C34}" name="Punkte" dataDxfId="13"/>
    <tableColumn id="5" xr3:uid="{8DB06C81-43F0-42D2-BCA8-633C2E462E5C}" name="Zufallszahl" dataDxfId="12">
      <calculatedColumnFormula>RAND()</calculatedColumnFormula>
    </tableColumn>
    <tableColumn id="6" xr3:uid="{7F4D3C03-19C3-44C5-B564-4FAD7711421B}" name="Zufallsaufgabe" dataDxfId="11">
      <calculatedColumnFormula>_xlfn.RANK.EQ(L2,L:L)</calculatedColumnFormula>
    </tableColumn>
    <tableColumn id="7" xr3:uid="{48EEE62E-9328-4510-BAE0-3C44008E227B}" name="Punkte2" dataDxfId="10">
      <calculatedColumnFormula>_xlfn.XLOOKUP(Tabelle3[[#This Row],[Zufallsaufgabe]],A:A,K:K)</calculatedColumnFormula>
    </tableColumn>
    <tableColumn id="8" xr3:uid="{3792D8B4-6E8E-4160-AC7C-0AEBF56FB996}" name="Punkte Kumuliert">
      <calculatedColumnFormula>O1+N2</calculatedColumnFormula>
    </tableColumn>
    <tableColumn id="9" xr3:uid="{75FB30E7-97CC-484B-BD8B-3F0E9693F782}" name="Zähler fehlende Punkte">
      <calculatedColumnFormula>$W$1-O1</calculatedColumnFormula>
    </tableColumn>
    <tableColumn id="10" xr3:uid="{EF8F809F-6912-491D-B50B-A913A7DD59F7}" name="Aufgabe aufnehmen">
      <calculatedColumnFormula>IF(O2&lt;=$W$1,TRUE)</calculatedColumnFormula>
    </tableColumn>
    <tableColumn id="11" xr3:uid="{C973A0FA-F691-4B85-BCA3-D3EA58CC4C07}" name="Punkte verfügbar">
      <calculatedColumnFormula>IF(Q2=TRUE,"nein",N2)</calculatedColumnFormula>
    </tableColumn>
    <tableColumn id="12" xr3:uid="{60C918F1-A837-47D7-ABCC-D17B0F096992}" name="Aufgaben inkl Zusatzaufgabe" dataDxfId="9">
      <calculatedColumnFormula array="1">_xlfn.IFS(Q2=TRUE,TRUE,$W$3=0,FALSE,Q2=FALSE,IF(_xlfn.XLOOKUP($W$3,R:R,M:M)=M2,TRUE,FALSE))</calculatedColumnFormula>
    </tableColumn>
    <tableColumn id="18" xr3:uid="{5CBB6460-3432-4308-BEC6-137377BE9EEB}" name="Aufgabennummer Template" dataDxfId="8">
      <calculatedColumnFormula array="1">_xlfn.IFS(A2=1,1,Tabelle3[[#This Row],[Aufgabe aufnehmen]],T1+1,Tabelle3[[#This Row],[Aufgaben inkl Zusatzaufgabe]],$W$5)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manuel.massari@schulen.nuernberg.d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8630-BFEC-44D6-A158-9CB8D8B3513F}">
  <sheetPr>
    <tabColor rgb="FFFF0000"/>
  </sheetPr>
  <dimension ref="B2:I53"/>
  <sheetViews>
    <sheetView showGridLines="0" tabSelected="1" topLeftCell="A6" zoomScale="75" workbookViewId="0">
      <selection activeCell="I32" sqref="I32"/>
    </sheetView>
  </sheetViews>
  <sheetFormatPr baseColWidth="10" defaultColWidth="11.453125" defaultRowHeight="14.5" x14ac:dyDescent="0.35"/>
  <cols>
    <col min="6" max="6" width="8.453125" customWidth="1"/>
    <col min="9" max="9" width="13.81640625" customWidth="1"/>
  </cols>
  <sheetData>
    <row r="2" spans="2:9" ht="45" customHeight="1" x14ac:dyDescent="0.35">
      <c r="B2" s="67" t="s">
        <v>0</v>
      </c>
      <c r="C2" s="68"/>
      <c r="D2" s="68"/>
      <c r="E2" s="68"/>
      <c r="F2" s="68"/>
      <c r="G2" s="68"/>
      <c r="H2" s="68"/>
      <c r="I2" s="51" t="s">
        <v>1</v>
      </c>
    </row>
    <row r="4" spans="2:9" x14ac:dyDescent="0.35">
      <c r="B4" s="52" t="s">
        <v>2</v>
      </c>
      <c r="C4" t="s">
        <v>3</v>
      </c>
      <c r="D4" t="s">
        <v>121</v>
      </c>
    </row>
    <row r="6" spans="2:9" x14ac:dyDescent="0.35">
      <c r="B6" t="s">
        <v>4</v>
      </c>
      <c r="G6" s="53" t="s">
        <v>5</v>
      </c>
    </row>
    <row r="8" spans="2:9" ht="14.5" customHeight="1" x14ac:dyDescent="0.35">
      <c r="B8" s="54" t="s">
        <v>6</v>
      </c>
      <c r="C8" s="69" t="s">
        <v>7</v>
      </c>
      <c r="D8" s="70"/>
      <c r="E8" s="70"/>
      <c r="F8" s="70"/>
      <c r="G8" s="70"/>
      <c r="H8" s="70"/>
      <c r="I8" s="71"/>
    </row>
    <row r="9" spans="2:9" x14ac:dyDescent="0.35">
      <c r="C9" s="72"/>
      <c r="D9" s="73"/>
      <c r="E9" s="73"/>
      <c r="F9" s="73"/>
      <c r="G9" s="73"/>
      <c r="H9" s="73"/>
      <c r="I9" s="74"/>
    </row>
    <row r="10" spans="2:9" x14ac:dyDescent="0.35">
      <c r="C10" s="72"/>
      <c r="D10" s="73"/>
      <c r="E10" s="73"/>
      <c r="F10" s="73"/>
      <c r="G10" s="73"/>
      <c r="H10" s="73"/>
      <c r="I10" s="74"/>
    </row>
    <row r="11" spans="2:9" x14ac:dyDescent="0.35">
      <c r="C11" s="72"/>
      <c r="D11" s="73"/>
      <c r="E11" s="73"/>
      <c r="F11" s="73"/>
      <c r="G11" s="73"/>
      <c r="H11" s="73"/>
      <c r="I11" s="74"/>
    </row>
    <row r="12" spans="2:9" x14ac:dyDescent="0.35">
      <c r="C12" s="72"/>
      <c r="D12" s="73"/>
      <c r="E12" s="73"/>
      <c r="F12" s="73"/>
      <c r="G12" s="73"/>
      <c r="H12" s="73"/>
      <c r="I12" s="74"/>
    </row>
    <row r="13" spans="2:9" x14ac:dyDescent="0.35">
      <c r="C13" s="72"/>
      <c r="D13" s="73"/>
      <c r="E13" s="73"/>
      <c r="F13" s="73"/>
      <c r="G13" s="73"/>
      <c r="H13" s="73"/>
      <c r="I13" s="74"/>
    </row>
    <row r="14" spans="2:9" x14ac:dyDescent="0.35">
      <c r="C14" s="72"/>
      <c r="D14" s="73"/>
      <c r="E14" s="73"/>
      <c r="F14" s="73"/>
      <c r="G14" s="73"/>
      <c r="H14" s="73"/>
      <c r="I14" s="74"/>
    </row>
    <row r="15" spans="2:9" x14ac:dyDescent="0.35">
      <c r="C15" s="72"/>
      <c r="D15" s="73"/>
      <c r="E15" s="73"/>
      <c r="F15" s="73"/>
      <c r="G15" s="73"/>
      <c r="H15" s="73"/>
      <c r="I15" s="74"/>
    </row>
    <row r="16" spans="2:9" x14ac:dyDescent="0.35">
      <c r="C16" s="72"/>
      <c r="D16" s="73"/>
      <c r="E16" s="73"/>
      <c r="F16" s="73"/>
      <c r="G16" s="73"/>
      <c r="H16" s="73"/>
      <c r="I16" s="74"/>
    </row>
    <row r="17" spans="2:9" x14ac:dyDescent="0.35">
      <c r="C17" s="72"/>
      <c r="D17" s="73"/>
      <c r="E17" s="73"/>
      <c r="F17" s="73"/>
      <c r="G17" s="73"/>
      <c r="H17" s="73"/>
      <c r="I17" s="74"/>
    </row>
    <row r="18" spans="2:9" x14ac:dyDescent="0.35">
      <c r="C18" s="72"/>
      <c r="D18" s="73"/>
      <c r="E18" s="73"/>
      <c r="F18" s="73"/>
      <c r="G18" s="73"/>
      <c r="H18" s="73"/>
      <c r="I18" s="74"/>
    </row>
    <row r="19" spans="2:9" x14ac:dyDescent="0.35">
      <c r="C19" s="75"/>
      <c r="D19" s="76"/>
      <c r="E19" s="76"/>
      <c r="F19" s="76"/>
      <c r="G19" s="76"/>
      <c r="H19" s="76"/>
      <c r="I19" s="77"/>
    </row>
    <row r="20" spans="2:9" ht="14.5" customHeight="1" x14ac:dyDescent="0.35">
      <c r="C20" s="69" t="s">
        <v>8</v>
      </c>
      <c r="D20" s="70"/>
      <c r="E20" s="70"/>
      <c r="F20" s="70"/>
      <c r="G20" s="70"/>
      <c r="H20" s="70"/>
      <c r="I20" s="71"/>
    </row>
    <row r="21" spans="2:9" x14ac:dyDescent="0.35">
      <c r="C21" s="72"/>
      <c r="D21" s="73"/>
      <c r="E21" s="73"/>
      <c r="F21" s="73"/>
      <c r="G21" s="73"/>
      <c r="H21" s="73"/>
      <c r="I21" s="74"/>
    </row>
    <row r="22" spans="2:9" x14ac:dyDescent="0.35">
      <c r="C22" s="72"/>
      <c r="D22" s="73"/>
      <c r="E22" s="73"/>
      <c r="F22" s="73"/>
      <c r="G22" s="73"/>
      <c r="H22" s="73"/>
      <c r="I22" s="74"/>
    </row>
    <row r="23" spans="2:9" x14ac:dyDescent="0.35">
      <c r="C23" s="72"/>
      <c r="D23" s="73"/>
      <c r="E23" s="73"/>
      <c r="F23" s="73"/>
      <c r="G23" s="73"/>
      <c r="H23" s="73"/>
      <c r="I23" s="74"/>
    </row>
    <row r="24" spans="2:9" x14ac:dyDescent="0.35">
      <c r="C24" s="75"/>
      <c r="D24" s="76"/>
      <c r="E24" s="76"/>
      <c r="F24" s="76"/>
      <c r="G24" s="76"/>
      <c r="H24" s="76"/>
      <c r="I24" s="77"/>
    </row>
    <row r="25" spans="2:9" ht="14.5" customHeight="1" x14ac:dyDescent="0.35">
      <c r="B25" s="54" t="s">
        <v>9</v>
      </c>
      <c r="C25" s="69" t="s">
        <v>10</v>
      </c>
      <c r="D25" s="70"/>
      <c r="E25" s="70"/>
      <c r="F25" s="70"/>
      <c r="G25" s="70"/>
      <c r="H25" s="70"/>
      <c r="I25" s="71"/>
    </row>
    <row r="26" spans="2:9" x14ac:dyDescent="0.35">
      <c r="C26" s="72"/>
      <c r="D26" s="73"/>
      <c r="E26" s="73"/>
      <c r="F26" s="73"/>
      <c r="G26" s="73"/>
      <c r="H26" s="73"/>
      <c r="I26" s="74"/>
    </row>
    <row r="27" spans="2:9" x14ac:dyDescent="0.35">
      <c r="C27" s="72"/>
      <c r="D27" s="73"/>
      <c r="E27" s="73"/>
      <c r="F27" s="73"/>
      <c r="G27" s="73"/>
      <c r="H27" s="73"/>
      <c r="I27" s="74"/>
    </row>
    <row r="28" spans="2:9" x14ac:dyDescent="0.35">
      <c r="C28" s="72"/>
      <c r="D28" s="73"/>
      <c r="E28" s="73"/>
      <c r="F28" s="73"/>
      <c r="G28" s="73"/>
      <c r="H28" s="73"/>
      <c r="I28" s="74"/>
    </row>
    <row r="29" spans="2:9" x14ac:dyDescent="0.35">
      <c r="C29" s="72"/>
      <c r="D29" s="73"/>
      <c r="E29" s="73"/>
      <c r="F29" s="73"/>
      <c r="G29" s="73"/>
      <c r="H29" s="73"/>
      <c r="I29" s="74"/>
    </row>
    <row r="30" spans="2:9" x14ac:dyDescent="0.35">
      <c r="C30" s="55"/>
      <c r="D30" s="56"/>
      <c r="E30" s="56"/>
      <c r="F30" s="56"/>
      <c r="G30" s="56"/>
      <c r="H30" s="56"/>
      <c r="I30" s="57"/>
    </row>
    <row r="31" spans="2:9" ht="14.5" customHeight="1" x14ac:dyDescent="0.35">
      <c r="B31" s="78" t="s">
        <v>11</v>
      </c>
      <c r="C31" s="80" t="s">
        <v>12</v>
      </c>
      <c r="D31" s="81"/>
      <c r="E31" s="84" t="s">
        <v>13</v>
      </c>
      <c r="F31" s="84"/>
      <c r="G31" s="84"/>
      <c r="H31" s="84"/>
      <c r="I31" s="85"/>
    </row>
    <row r="32" spans="2:9" x14ac:dyDescent="0.35">
      <c r="B32" s="79"/>
      <c r="C32" s="82"/>
      <c r="D32" s="83"/>
      <c r="E32" s="86" t="s">
        <v>14</v>
      </c>
      <c r="F32" s="86"/>
      <c r="G32" s="86"/>
      <c r="H32" s="86"/>
      <c r="I32" s="66">
        <v>20</v>
      </c>
    </row>
    <row r="33" spans="3:9" ht="14.5" customHeight="1" x14ac:dyDescent="0.35">
      <c r="C33" s="58"/>
      <c r="D33" s="59"/>
      <c r="F33" s="60"/>
      <c r="G33" s="60"/>
      <c r="H33" s="60"/>
      <c r="I33" s="61"/>
    </row>
    <row r="34" spans="3:9" ht="14.5" customHeight="1" x14ac:dyDescent="0.35">
      <c r="C34" s="87" t="s">
        <v>15</v>
      </c>
      <c r="D34" s="88"/>
      <c r="E34" s="89" t="s">
        <v>16</v>
      </c>
      <c r="F34" s="89"/>
      <c r="G34" s="89"/>
      <c r="H34" s="89"/>
      <c r="I34" s="90"/>
    </row>
    <row r="35" spans="3:9" ht="14.5" customHeight="1" x14ac:dyDescent="0.35">
      <c r="C35" s="87"/>
      <c r="D35" s="88"/>
      <c r="E35" s="89"/>
      <c r="F35" s="89"/>
      <c r="G35" s="89"/>
      <c r="H35" s="89"/>
      <c r="I35" s="90"/>
    </row>
    <row r="36" spans="3:9" x14ac:dyDescent="0.35">
      <c r="C36" s="87"/>
      <c r="D36" s="88"/>
      <c r="E36" s="89"/>
      <c r="F36" s="89"/>
      <c r="G36" s="89"/>
      <c r="H36" s="89"/>
      <c r="I36" s="90"/>
    </row>
    <row r="37" spans="3:9" x14ac:dyDescent="0.35">
      <c r="C37" s="87"/>
      <c r="D37" s="88"/>
      <c r="E37" s="89"/>
      <c r="F37" s="89"/>
      <c r="G37" s="89"/>
      <c r="H37" s="89"/>
      <c r="I37" s="90"/>
    </row>
    <row r="38" spans="3:9" x14ac:dyDescent="0.35">
      <c r="C38" s="87"/>
      <c r="D38" s="88"/>
      <c r="E38" s="89"/>
      <c r="F38" s="89"/>
      <c r="G38" s="89"/>
      <c r="H38" s="89"/>
      <c r="I38" s="90"/>
    </row>
    <row r="39" spans="3:9" x14ac:dyDescent="0.35">
      <c r="C39" s="87"/>
      <c r="D39" s="88"/>
      <c r="E39" s="89"/>
      <c r="F39" s="89"/>
      <c r="G39" s="89"/>
      <c r="H39" s="89"/>
      <c r="I39" s="90"/>
    </row>
    <row r="40" spans="3:9" x14ac:dyDescent="0.35">
      <c r="C40" s="87"/>
      <c r="D40" s="88"/>
      <c r="E40" s="89"/>
      <c r="F40" s="89"/>
      <c r="G40" s="89"/>
      <c r="H40" s="89"/>
      <c r="I40" s="90"/>
    </row>
    <row r="41" spans="3:9" x14ac:dyDescent="0.35">
      <c r="C41" s="62"/>
      <c r="D41" s="59"/>
      <c r="E41" s="60"/>
      <c r="F41" s="60"/>
      <c r="G41" s="60"/>
      <c r="H41" s="60"/>
      <c r="I41" s="61"/>
    </row>
    <row r="42" spans="3:9" x14ac:dyDescent="0.35">
      <c r="C42" s="82" t="s">
        <v>17</v>
      </c>
      <c r="D42" s="83"/>
      <c r="E42" s="89" t="s">
        <v>18</v>
      </c>
      <c r="F42" s="89"/>
      <c r="G42" s="89"/>
      <c r="H42" s="89"/>
      <c r="I42" s="90"/>
    </row>
    <row r="43" spans="3:9" x14ac:dyDescent="0.35">
      <c r="C43" s="82"/>
      <c r="D43" s="83"/>
      <c r="E43" s="89"/>
      <c r="F43" s="89"/>
      <c r="G43" s="89"/>
      <c r="H43" s="89"/>
      <c r="I43" s="90"/>
    </row>
    <row r="44" spans="3:9" x14ac:dyDescent="0.35">
      <c r="C44" s="63"/>
      <c r="D44" s="60"/>
      <c r="E44" s="89"/>
      <c r="F44" s="89"/>
      <c r="G44" s="89"/>
      <c r="H44" s="89"/>
      <c r="I44" s="90"/>
    </row>
    <row r="45" spans="3:9" x14ac:dyDescent="0.35">
      <c r="C45" s="63"/>
      <c r="D45" s="60"/>
      <c r="E45" s="89"/>
      <c r="F45" s="89"/>
      <c r="G45" s="89"/>
      <c r="H45" s="89"/>
      <c r="I45" s="90"/>
    </row>
    <row r="46" spans="3:9" x14ac:dyDescent="0.35">
      <c r="C46" s="63"/>
      <c r="D46" s="60"/>
      <c r="E46" s="89"/>
      <c r="F46" s="89"/>
      <c r="G46" s="89"/>
      <c r="H46" s="89"/>
      <c r="I46" s="90"/>
    </row>
    <row r="47" spans="3:9" x14ac:dyDescent="0.35">
      <c r="C47" s="91" t="s">
        <v>19</v>
      </c>
      <c r="D47" s="92"/>
      <c r="E47" s="89" t="s">
        <v>20</v>
      </c>
      <c r="F47" s="89"/>
      <c r="G47" s="89"/>
      <c r="H47" s="89"/>
      <c r="I47" s="90"/>
    </row>
    <row r="48" spans="3:9" x14ac:dyDescent="0.35">
      <c r="C48" s="91"/>
      <c r="D48" s="92"/>
      <c r="E48" s="89"/>
      <c r="F48" s="89"/>
      <c r="G48" s="89"/>
      <c r="H48" s="89"/>
      <c r="I48" s="90"/>
    </row>
    <row r="49" spans="3:9" x14ac:dyDescent="0.35">
      <c r="C49" s="63"/>
      <c r="D49" s="60"/>
      <c r="E49" s="89"/>
      <c r="F49" s="89"/>
      <c r="G49" s="89"/>
      <c r="H49" s="89"/>
      <c r="I49" s="90"/>
    </row>
    <row r="50" spans="3:9" x14ac:dyDescent="0.35">
      <c r="C50" s="63"/>
      <c r="D50" s="60"/>
      <c r="E50" s="89"/>
      <c r="F50" s="89"/>
      <c r="G50" s="89"/>
      <c r="H50" s="89"/>
      <c r="I50" s="90"/>
    </row>
    <row r="51" spans="3:9" x14ac:dyDescent="0.35">
      <c r="C51" s="64"/>
      <c r="D51" s="65"/>
      <c r="E51" s="93"/>
      <c r="F51" s="93"/>
      <c r="G51" s="93"/>
      <c r="H51" s="93"/>
      <c r="I51" s="94"/>
    </row>
    <row r="52" spans="3:9" x14ac:dyDescent="0.35">
      <c r="C52" s="60"/>
      <c r="D52" s="60"/>
      <c r="E52" s="60"/>
      <c r="F52" s="60"/>
      <c r="G52" s="60"/>
      <c r="H52" s="60"/>
      <c r="I52" s="60"/>
    </row>
    <row r="53" spans="3:9" x14ac:dyDescent="0.35">
      <c r="C53" s="60"/>
      <c r="D53" s="60"/>
      <c r="E53" s="60"/>
      <c r="F53" s="60"/>
      <c r="G53" s="60"/>
      <c r="H53" s="60"/>
      <c r="I53" s="60"/>
    </row>
  </sheetData>
  <sheetProtection algorithmName="SHA-512" hashValue="ljcolSYt8muGqdGGUgje8GV+KeZXybaImQujU2uUPflVY2KD4doI3uLTbtWIPOyao3zpml8D/9IQr+oFLzHnRg==" saltValue="FuFMa3nu/ZrlFkROSuvfsQ==" spinCount="100000" sheet="1" objects="1" scenarios="1" selectLockedCells="1"/>
  <mergeCells count="14">
    <mergeCell ref="C34:D40"/>
    <mergeCell ref="E34:I40"/>
    <mergeCell ref="C42:D43"/>
    <mergeCell ref="E42:I46"/>
    <mergeCell ref="C47:D48"/>
    <mergeCell ref="E47:I51"/>
    <mergeCell ref="B2:H2"/>
    <mergeCell ref="C8:I19"/>
    <mergeCell ref="C20:I24"/>
    <mergeCell ref="C25:I29"/>
    <mergeCell ref="B31:B32"/>
    <mergeCell ref="C31:D32"/>
    <mergeCell ref="E31:I31"/>
    <mergeCell ref="E32:H32"/>
  </mergeCells>
  <dataValidations count="1">
    <dataValidation type="whole" allowBlank="1" showInputMessage="1" showErrorMessage="1" sqref="I32" xr:uid="{5B87AA68-864F-4832-BA81-62414FA68F53}">
      <formula1>10</formula1>
      <formula2>30</formula2>
    </dataValidation>
  </dataValidations>
  <hyperlinks>
    <hyperlink ref="G6" r:id="rId1" xr:uid="{B9C66E60-F224-477B-BA6E-2B655ACE7B56}"/>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0F12-E279-45B6-B4CE-4F4E93DF78A9}">
  <sheetPr>
    <tabColor rgb="FFFFC000"/>
    <pageSetUpPr fitToPage="1"/>
  </sheetPr>
  <dimension ref="A1:W342"/>
  <sheetViews>
    <sheetView showGridLines="0" view="pageBreakPreview" topLeftCell="A2" zoomScale="47" zoomScaleNormal="60" zoomScaleSheetLayoutView="40" workbookViewId="0">
      <selection activeCell="B4" sqref="B4"/>
    </sheetView>
  </sheetViews>
  <sheetFormatPr baseColWidth="10" defaultColWidth="11.453125" defaultRowHeight="14.5" x14ac:dyDescent="0.35"/>
  <cols>
    <col min="2" max="2" width="1.26953125" customWidth="1"/>
    <col min="3" max="3" width="3.81640625" customWidth="1"/>
    <col min="4" max="4" width="2.1796875" customWidth="1"/>
    <col min="5" max="5" width="37.26953125" customWidth="1"/>
    <col min="6" max="6" width="39.26953125" customWidth="1"/>
    <col min="7" max="7" width="3.26953125" customWidth="1"/>
    <col min="8" max="8" width="1.1796875" customWidth="1"/>
    <col min="9" max="9" width="4.453125" customWidth="1"/>
    <col min="10" max="10" width="5.453125" customWidth="1"/>
    <col min="12" max="12" width="1.7265625" customWidth="1"/>
    <col min="13" max="13" width="1.7265625" style="21" customWidth="1"/>
    <col min="14" max="14" width="15.453125" style="46" hidden="1" customWidth="1"/>
    <col min="15" max="15" width="57.1796875" style="46" hidden="1" customWidth="1"/>
    <col min="16" max="16" width="17.26953125" style="44" hidden="1" customWidth="1"/>
    <col min="17" max="17" width="0" style="44" hidden="1" customWidth="1"/>
    <col min="18" max="18" width="20.7265625" style="44" hidden="1" customWidth="1"/>
    <col min="19" max="19" width="0" style="44" hidden="1" customWidth="1"/>
    <col min="20" max="20" width="0" style="49" hidden="1" customWidth="1"/>
    <col min="21" max="21" width="18.1796875" style="49" hidden="1" customWidth="1"/>
    <col min="22" max="23" width="0" style="49" hidden="1" customWidth="1"/>
  </cols>
  <sheetData>
    <row r="1" spans="1:16" ht="15.5" hidden="1" x14ac:dyDescent="0.35">
      <c r="A1" s="27" t="str">
        <f ca="1">"$B$3:$J$"&amp;17*G1+2</f>
        <v>$B$3:$J$189</v>
      </c>
      <c r="F1" s="26" t="s">
        <v>21</v>
      </c>
      <c r="G1" s="22">
        <f ca="1">Fragensammlung!W5</f>
        <v>11</v>
      </c>
      <c r="J1" s="20"/>
      <c r="O1" s="47" t="s">
        <v>22</v>
      </c>
    </row>
    <row r="2" spans="1:16" ht="15.5" x14ac:dyDescent="0.35">
      <c r="A2" s="23"/>
      <c r="O2" s="47"/>
    </row>
    <row r="3" spans="1:16" ht="18.5" x14ac:dyDescent="0.45">
      <c r="B3" s="10" t="s">
        <v>23</v>
      </c>
      <c r="G3" s="25" t="s">
        <v>24</v>
      </c>
      <c r="J3" s="24" t="str">
        <f>"/ "&amp;Fragensammlung!W1</f>
        <v>/ 20</v>
      </c>
    </row>
    <row r="4" spans="1:16" ht="15" thickBot="1" x14ac:dyDescent="0.4">
      <c r="N4" s="48" t="s">
        <v>25</v>
      </c>
      <c r="O4" s="48" t="s">
        <v>26</v>
      </c>
      <c r="P4" s="47" t="s">
        <v>27</v>
      </c>
    </row>
    <row r="5" spans="1:16" ht="6" customHeight="1" x14ac:dyDescent="0.35">
      <c r="B5" s="11"/>
      <c r="C5" s="12"/>
      <c r="D5" s="12"/>
      <c r="E5" s="12"/>
      <c r="F5" s="12"/>
      <c r="G5" s="12"/>
      <c r="H5" s="11"/>
      <c r="I5" s="12"/>
      <c r="J5" s="13"/>
    </row>
    <row r="6" spans="1:16" ht="14.5" customHeight="1" x14ac:dyDescent="0.35">
      <c r="B6" s="14"/>
      <c r="C6" s="15">
        <v>1</v>
      </c>
      <c r="E6" s="89" t="str">
        <f ca="1">_xlfn.XLOOKUP(N6,Fragensammlung!A:A,Fragensammlung!B:B)</f>
        <v>Wie lange dauert ein Spiel von Jugendmannschaften zwischen 12 und 16 Jahren?</v>
      </c>
      <c r="F6" s="89"/>
      <c r="H6" s="14"/>
      <c r="I6" t="s">
        <v>28</v>
      </c>
      <c r="J6" s="16"/>
      <c r="N6" s="46">
        <f ca="1">_xlfn.XLOOKUP(C6,Fragensammlung!T:T,Fragensammlung!M:M)</f>
        <v>3</v>
      </c>
      <c r="P6" s="44" t="str">
        <f ca="1">_xlfn.XLOOKUP(N6,Fragensammlung!A:A,Fragensammlung!J:J)</f>
        <v>2 x 25 Minuten</v>
      </c>
    </row>
    <row r="7" spans="1:16" x14ac:dyDescent="0.35">
      <c r="B7" s="14"/>
      <c r="E7" s="89"/>
      <c r="F7" s="89"/>
      <c r="H7" s="14"/>
      <c r="J7" s="16" t="str">
        <f ca="1">"/ "&amp;_xlfn.XLOOKUP(N6,Fragensammlung!A:A,Fragensammlung!K:K)</f>
        <v>/ 1</v>
      </c>
    </row>
    <row r="8" spans="1:16" x14ac:dyDescent="0.35">
      <c r="B8" s="14"/>
      <c r="F8" s="95">
        <f ca="1">_xlfn.XLOOKUP(N6,Fragensammlung!A:A,Fragensammlung!I:I,"")</f>
        <v>0</v>
      </c>
      <c r="H8" s="14"/>
      <c r="J8" s="16"/>
      <c r="O8" s="46" t="str">
        <f ca="1">_xlfn.XLOOKUP(N6,Fragensammlung!A:A,Fragensammlung!C:C,"")</f>
        <v xml:space="preserve"> </v>
      </c>
    </row>
    <row r="9" spans="1:16" ht="7.5" customHeight="1" x14ac:dyDescent="0.35">
      <c r="B9" s="14"/>
      <c r="F9" s="95"/>
      <c r="H9" s="14"/>
      <c r="J9" s="16"/>
    </row>
    <row r="10" spans="1:16" x14ac:dyDescent="0.35">
      <c r="B10" s="14"/>
      <c r="F10" s="95"/>
      <c r="H10" s="14"/>
      <c r="J10" s="16"/>
      <c r="O10" s="46" t="str">
        <f ca="1">_xlfn.XLOOKUP(N6,Fragensammlung!A:A,Fragensammlung!D:D,"")</f>
        <v xml:space="preserve"> </v>
      </c>
    </row>
    <row r="11" spans="1:16" ht="7.5" customHeight="1" x14ac:dyDescent="0.35">
      <c r="B11" s="14"/>
      <c r="F11" s="95"/>
      <c r="H11" s="14"/>
      <c r="J11" s="16"/>
    </row>
    <row r="12" spans="1:16" x14ac:dyDescent="0.35">
      <c r="B12" s="14"/>
      <c r="F12" s="95"/>
      <c r="H12" s="14"/>
      <c r="J12" s="16"/>
      <c r="O12" s="46" t="str">
        <f ca="1">_xlfn.XLOOKUP(N6,Fragensammlung!A:A,Fragensammlung!E:E,"")</f>
        <v>______________________________________________________________________</v>
      </c>
    </row>
    <row r="13" spans="1:16" ht="7.5" customHeight="1" x14ac:dyDescent="0.35">
      <c r="B13" s="14"/>
      <c r="F13" s="95"/>
      <c r="H13" s="14"/>
      <c r="J13" s="16"/>
    </row>
    <row r="14" spans="1:16" x14ac:dyDescent="0.35">
      <c r="B14" s="14"/>
      <c r="F14" s="95"/>
      <c r="H14" s="14"/>
      <c r="J14" s="16"/>
      <c r="O14" s="46" t="str">
        <f ca="1">_xlfn.XLOOKUP(N6,Fragensammlung!A:A,Fragensammlung!F:F,"")</f>
        <v xml:space="preserve"> </v>
      </c>
    </row>
    <row r="15" spans="1:16" ht="7.5" customHeight="1" x14ac:dyDescent="0.35">
      <c r="B15" s="14"/>
      <c r="F15" s="95"/>
      <c r="H15" s="14"/>
      <c r="J15" s="16"/>
    </row>
    <row r="16" spans="1:16" x14ac:dyDescent="0.35">
      <c r="B16" s="14"/>
      <c r="F16" s="95"/>
      <c r="H16" s="14"/>
      <c r="J16" s="16"/>
      <c r="O16" s="46" t="str">
        <f ca="1">_xlfn.XLOOKUP(N6,Fragensammlung!A:A,Fragensammlung!G:G,"")</f>
        <v xml:space="preserve"> </v>
      </c>
    </row>
    <row r="17" spans="2:16" ht="7.5" customHeight="1" x14ac:dyDescent="0.35">
      <c r="B17" s="14"/>
      <c r="F17" s="95"/>
      <c r="H17" s="14"/>
      <c r="J17" s="16"/>
    </row>
    <row r="18" spans="2:16" x14ac:dyDescent="0.35">
      <c r="B18" s="14"/>
      <c r="F18" s="95"/>
      <c r="H18" s="14"/>
      <c r="J18" s="16"/>
      <c r="O18" s="46" t="str">
        <f ca="1">_xlfn.XLOOKUP(N6,Fragensammlung!A:A,Fragensammlung!H:H,".")</f>
        <v xml:space="preserve"> </v>
      </c>
    </row>
    <row r="19" spans="2:16" ht="9" customHeight="1" thickBot="1" x14ac:dyDescent="0.4">
      <c r="B19" s="17"/>
      <c r="C19" s="18"/>
      <c r="D19" s="18"/>
      <c r="E19" s="18"/>
      <c r="F19" s="18"/>
      <c r="G19" s="18"/>
      <c r="H19" s="17"/>
      <c r="I19" s="18"/>
      <c r="J19" s="19"/>
    </row>
    <row r="21" spans="2:16" ht="15" thickBot="1" x14ac:dyDescent="0.4"/>
    <row r="22" spans="2:16" ht="6" customHeight="1" x14ac:dyDescent="0.35">
      <c r="B22" s="11"/>
      <c r="C22" s="12"/>
      <c r="D22" s="12"/>
      <c r="E22" s="12"/>
      <c r="F22" s="12"/>
      <c r="G22" s="12"/>
      <c r="H22" s="11"/>
      <c r="I22" s="12"/>
      <c r="J22" s="13"/>
    </row>
    <row r="23" spans="2:16" x14ac:dyDescent="0.35">
      <c r="B23" s="14"/>
      <c r="C23" s="15">
        <v>2</v>
      </c>
      <c r="E23" s="89" t="str">
        <f ca="1">_xlfn.XLOOKUP(N23,Fragensammlung!A:A,Fragensammlung!B:B)</f>
        <v>Nenne zwei Körperteile, mit denen der Ball nicht gespielt werden darf.</v>
      </c>
      <c r="F23" s="89"/>
      <c r="H23" s="14"/>
      <c r="I23" t="s">
        <v>28</v>
      </c>
      <c r="J23" s="16"/>
      <c r="N23" s="46">
        <f ca="1">_xlfn.XLOOKUP(C23,Fragensammlung!T:T,Fragensammlung!M:M)</f>
        <v>26</v>
      </c>
      <c r="P23" s="44" t="str">
        <f ca="1">_xlfn.XLOOKUP(N23,Fragensammlung!A:A,Fragensammlung!J:J)</f>
        <v>Fuß und Unterschenkel</v>
      </c>
    </row>
    <row r="24" spans="2:16" x14ac:dyDescent="0.35">
      <c r="B24" s="14"/>
      <c r="E24" s="89"/>
      <c r="F24" s="89"/>
      <c r="H24" s="14"/>
      <c r="J24" s="16" t="str">
        <f ca="1">"/ "&amp;_xlfn.XLOOKUP(N23,Fragensammlung!A:A,Fragensammlung!K:K)</f>
        <v>/ 2</v>
      </c>
    </row>
    <row r="25" spans="2:16" x14ac:dyDescent="0.35">
      <c r="B25" s="14"/>
      <c r="F25" s="95">
        <f ca="1">_xlfn.XLOOKUP(N23,Fragensammlung!A:A,Fragensammlung!I:I,"")</f>
        <v>0</v>
      </c>
      <c r="H25" s="14"/>
      <c r="J25" s="16"/>
      <c r="O25" s="46" t="str">
        <f ca="1">_xlfn.XLOOKUP(N23,Fragensammlung!A:A,Fragensammlung!C:C,"")</f>
        <v xml:space="preserve">  </v>
      </c>
    </row>
    <row r="26" spans="2:16" ht="7.5" customHeight="1" x14ac:dyDescent="0.35">
      <c r="B26" s="14"/>
      <c r="F26" s="95"/>
      <c r="H26" s="14"/>
      <c r="J26" s="16"/>
    </row>
    <row r="27" spans="2:16" x14ac:dyDescent="0.35">
      <c r="B27" s="14"/>
      <c r="F27" s="95"/>
      <c r="H27" s="14"/>
      <c r="J27" s="16"/>
      <c r="O27" s="46" t="str">
        <f ca="1">_xlfn.XLOOKUP(N23,Fragensammlung!A:A,Fragensammlung!D:D,"")</f>
        <v>_______________</v>
      </c>
    </row>
    <row r="28" spans="2:16" ht="7.5" customHeight="1" x14ac:dyDescent="0.35">
      <c r="B28" s="14"/>
      <c r="F28" s="95"/>
      <c r="H28" s="14"/>
      <c r="J28" s="16"/>
    </row>
    <row r="29" spans="2:16" x14ac:dyDescent="0.35">
      <c r="B29" s="14"/>
      <c r="F29" s="95"/>
      <c r="H29" s="14"/>
      <c r="J29" s="16"/>
      <c r="O29" s="46" t="str">
        <f ca="1">_xlfn.XLOOKUP(N23,Fragensammlung!A:A,Fragensammlung!E:E,"")</f>
        <v xml:space="preserve"> </v>
      </c>
    </row>
    <row r="30" spans="2:16" ht="7.5" customHeight="1" x14ac:dyDescent="0.35">
      <c r="B30" s="14"/>
      <c r="F30" s="95"/>
      <c r="H30" s="14"/>
      <c r="J30" s="16"/>
    </row>
    <row r="31" spans="2:16" x14ac:dyDescent="0.35">
      <c r="B31" s="14"/>
      <c r="F31" s="95"/>
      <c r="H31" s="14"/>
      <c r="J31" s="16"/>
      <c r="O31" s="46" t="str">
        <f ca="1">_xlfn.XLOOKUP(N23,Fragensammlung!A:A,Fragensammlung!F:F,"")</f>
        <v>_______________</v>
      </c>
    </row>
    <row r="32" spans="2:16" ht="7.5" customHeight="1" x14ac:dyDescent="0.35">
      <c r="B32" s="14"/>
      <c r="F32" s="95"/>
      <c r="H32" s="14"/>
      <c r="J32" s="16"/>
    </row>
    <row r="33" spans="2:16" x14ac:dyDescent="0.35">
      <c r="B33" s="14"/>
      <c r="F33" s="95"/>
      <c r="H33" s="14"/>
      <c r="J33" s="16"/>
      <c r="O33" s="46" t="str">
        <f ca="1">_xlfn.XLOOKUP(N23,Fragensammlung!A:A,Fragensammlung!G:G,"")</f>
        <v xml:space="preserve"> </v>
      </c>
    </row>
    <row r="34" spans="2:16" ht="7.5" customHeight="1" x14ac:dyDescent="0.35">
      <c r="B34" s="14"/>
      <c r="F34" s="95"/>
      <c r="H34" s="14"/>
      <c r="J34" s="16"/>
    </row>
    <row r="35" spans="2:16" x14ac:dyDescent="0.35">
      <c r="B35" s="14"/>
      <c r="F35" s="95"/>
      <c r="H35" s="14"/>
      <c r="J35" s="16"/>
      <c r="O35" s="46" t="str">
        <f ca="1">_xlfn.XLOOKUP(N23,Fragensammlung!A:A,Fragensammlung!H:H,"")</f>
        <v xml:space="preserve"> </v>
      </c>
    </row>
    <row r="36" spans="2:16" ht="9" customHeight="1" thickBot="1" x14ac:dyDescent="0.4">
      <c r="B36" s="17"/>
      <c r="C36" s="18"/>
      <c r="D36" s="18"/>
      <c r="E36" s="18"/>
      <c r="F36" s="18"/>
      <c r="G36" s="18"/>
      <c r="H36" s="17"/>
      <c r="I36" s="18"/>
      <c r="J36" s="19"/>
    </row>
    <row r="38" spans="2:16" ht="15" thickBot="1" x14ac:dyDescent="0.4"/>
    <row r="39" spans="2:16" ht="6" customHeight="1" x14ac:dyDescent="0.35">
      <c r="B39" s="11"/>
      <c r="C39" s="12"/>
      <c r="D39" s="12"/>
      <c r="E39" s="12"/>
      <c r="F39" s="12"/>
      <c r="G39" s="12"/>
      <c r="H39" s="11"/>
      <c r="I39" s="12"/>
      <c r="J39" s="13"/>
    </row>
    <row r="40" spans="2:16" x14ac:dyDescent="0.35">
      <c r="B40" s="14"/>
      <c r="C40" s="15">
        <v>3</v>
      </c>
      <c r="E40" s="89" t="str">
        <f ca="1">_xlfn.XLOOKUP(N40,Fragensammlung!A:A,Fragensammlung!B:B)</f>
        <v xml:space="preserve">Wie groß ist ein Handball-Spielfeld? (Länge und Breite) </v>
      </c>
      <c r="F40" s="89"/>
      <c r="H40" s="14"/>
      <c r="I40" t="s">
        <v>28</v>
      </c>
      <c r="J40" s="16"/>
      <c r="N40" s="46">
        <f ca="1">_xlfn.XLOOKUP(C40,Fragensammlung!T:T,Fragensammlung!M:M)</f>
        <v>24</v>
      </c>
      <c r="P40" s="44" t="str">
        <f ca="1">_xlfn.XLOOKUP(N40,Fragensammlung!A:A,Fragensammlung!J:J)</f>
        <v>40m x 20m</v>
      </c>
    </row>
    <row r="41" spans="2:16" x14ac:dyDescent="0.35">
      <c r="B41" s="14"/>
      <c r="E41" s="89"/>
      <c r="F41" s="89"/>
      <c r="H41" s="14"/>
      <c r="J41" s="16" t="str">
        <f ca="1">"/ "&amp;_xlfn.XLOOKUP(N40,Fragensammlung!A:A,Fragensammlung!K:K)</f>
        <v>/ 1</v>
      </c>
    </row>
    <row r="42" spans="2:16" x14ac:dyDescent="0.35">
      <c r="B42" s="14"/>
      <c r="F42" s="95">
        <f ca="1">_xlfn.XLOOKUP(N40,Fragensammlung!A:A,Fragensammlung!I:I,"")</f>
        <v>0</v>
      </c>
      <c r="H42" s="14"/>
      <c r="J42" s="16"/>
      <c r="O42" s="46" t="str">
        <f ca="1">_xlfn.XLOOKUP(N40,Fragensammlung!A:A,Fragensammlung!C:C,"")</f>
        <v xml:space="preserve"> </v>
      </c>
    </row>
    <row r="43" spans="2:16" ht="7.5" customHeight="1" x14ac:dyDescent="0.35">
      <c r="B43" s="14"/>
      <c r="F43" s="95"/>
      <c r="H43" s="14"/>
      <c r="J43" s="16"/>
    </row>
    <row r="44" spans="2:16" x14ac:dyDescent="0.35">
      <c r="B44" s="14"/>
      <c r="F44" s="95"/>
      <c r="H44" s="14"/>
      <c r="J44" s="16"/>
      <c r="O44" s="46" t="str">
        <f ca="1">_xlfn.XLOOKUP(N40,Fragensammlung!A:A,Fragensammlung!D:D,"")</f>
        <v xml:space="preserve"> </v>
      </c>
    </row>
    <row r="45" spans="2:16" ht="7.5" customHeight="1" x14ac:dyDescent="0.35">
      <c r="B45" s="14"/>
      <c r="F45" s="95"/>
      <c r="H45" s="14"/>
      <c r="J45" s="16"/>
    </row>
    <row r="46" spans="2:16" x14ac:dyDescent="0.35">
      <c r="B46" s="14"/>
      <c r="F46" s="95"/>
      <c r="H46" s="14"/>
      <c r="J46" s="16"/>
      <c r="O46" s="46" t="str">
        <f ca="1">_xlfn.XLOOKUP(N40,Fragensammlung!A:A,Fragensammlung!E:E,"")</f>
        <v>______________________________________________________________________</v>
      </c>
    </row>
    <row r="47" spans="2:16" ht="7.5" customHeight="1" x14ac:dyDescent="0.35">
      <c r="B47" s="14"/>
      <c r="F47" s="95"/>
      <c r="H47" s="14"/>
      <c r="J47" s="16"/>
    </row>
    <row r="48" spans="2:16" x14ac:dyDescent="0.35">
      <c r="B48" s="14"/>
      <c r="F48" s="95"/>
      <c r="H48" s="14"/>
      <c r="J48" s="16"/>
      <c r="O48" s="46" t="str">
        <f ca="1">_xlfn.XLOOKUP(N40,Fragensammlung!A:A,Fragensammlung!F:F,"")</f>
        <v xml:space="preserve"> </v>
      </c>
    </row>
    <row r="49" spans="2:16" ht="7.5" customHeight="1" x14ac:dyDescent="0.35">
      <c r="B49" s="14"/>
      <c r="F49" s="95"/>
      <c r="H49" s="14"/>
      <c r="J49" s="16"/>
    </row>
    <row r="50" spans="2:16" x14ac:dyDescent="0.35">
      <c r="B50" s="14"/>
      <c r="F50" s="95"/>
      <c r="H50" s="14"/>
      <c r="J50" s="16"/>
      <c r="O50" s="46" t="str">
        <f ca="1">_xlfn.XLOOKUP(N40,Fragensammlung!A:A,Fragensammlung!G:G,"")</f>
        <v xml:space="preserve"> </v>
      </c>
    </row>
    <row r="51" spans="2:16" ht="7.5" customHeight="1" x14ac:dyDescent="0.35">
      <c r="B51" s="14"/>
      <c r="F51" s="95"/>
      <c r="H51" s="14"/>
      <c r="J51" s="16"/>
    </row>
    <row r="52" spans="2:16" x14ac:dyDescent="0.35">
      <c r="B52" s="14"/>
      <c r="F52" s="95"/>
      <c r="H52" s="14"/>
      <c r="J52" s="16"/>
      <c r="O52" s="46" t="str">
        <f ca="1">_xlfn.XLOOKUP(N40,Fragensammlung!A:A,Fragensammlung!H:H,"")</f>
        <v xml:space="preserve"> </v>
      </c>
    </row>
    <row r="53" spans="2:16" ht="9" customHeight="1" thickBot="1" x14ac:dyDescent="0.4">
      <c r="B53" s="17"/>
      <c r="C53" s="18"/>
      <c r="D53" s="18"/>
      <c r="E53" s="18"/>
      <c r="F53" s="18"/>
      <c r="G53" s="18"/>
      <c r="H53" s="17"/>
      <c r="I53" s="18"/>
      <c r="J53" s="19"/>
    </row>
    <row r="55" spans="2:16" ht="15" thickBot="1" x14ac:dyDescent="0.4"/>
    <row r="56" spans="2:16" ht="6" customHeight="1" x14ac:dyDescent="0.35">
      <c r="B56" s="11"/>
      <c r="C56" s="12"/>
      <c r="D56" s="12"/>
      <c r="E56" s="12"/>
      <c r="F56" s="12"/>
      <c r="G56" s="12"/>
      <c r="H56" s="11"/>
      <c r="I56" s="12"/>
      <c r="J56" s="13"/>
    </row>
    <row r="57" spans="2:16" ht="14.5" customHeight="1" x14ac:dyDescent="0.35">
      <c r="B57" s="14"/>
      <c r="C57" s="15">
        <v>4</v>
      </c>
      <c r="E57" s="89" t="str">
        <f ca="1">_xlfn.XLOOKUP(N57,Fragensammlung!A:A,Fragensammlung!B:B)</f>
        <v>Benenne die Linien des Handballfeldes.</v>
      </c>
      <c r="F57" s="89"/>
      <c r="H57" s="14"/>
      <c r="I57" t="s">
        <v>28</v>
      </c>
      <c r="J57" s="16"/>
      <c r="N57" s="46">
        <f ca="1">_xlfn.XLOOKUP(C57,Fragensammlung!T:T,Fragensammlung!M:M)</f>
        <v>14</v>
      </c>
      <c r="P57" s="44" t="e" vm="1">
        <f ca="1">_xlfn.XLOOKUP(N57,Fragensammlung!A:A,Fragensammlung!J:J)</f>
        <v>#VALUE!</v>
      </c>
    </row>
    <row r="58" spans="2:16" x14ac:dyDescent="0.35">
      <c r="B58" s="14"/>
      <c r="E58" s="89"/>
      <c r="F58" s="89"/>
      <c r="H58" s="14"/>
      <c r="J58" s="16" t="str">
        <f ca="1">"/ "&amp;_xlfn.XLOOKUP(N57,Fragensammlung!A:A,Fragensammlung!K:K)</f>
        <v>/ 3</v>
      </c>
    </row>
    <row r="59" spans="2:16" x14ac:dyDescent="0.35">
      <c r="B59" s="14"/>
      <c r="F59" s="95" t="e" vm="2">
        <f ca="1">_xlfn.XLOOKUP(N57,Fragensammlung!A:A,Fragensammlung!I:I,"")</f>
        <v>#VALUE!</v>
      </c>
      <c r="H59" s="14"/>
      <c r="J59" s="16"/>
      <c r="O59" s="46" t="str">
        <f ca="1">_xlfn.XLOOKUP(N57,Fragensammlung!A:A,Fragensammlung!C:C,"")</f>
        <v>1 ______________</v>
      </c>
    </row>
    <row r="60" spans="2:16" ht="7.5" customHeight="1" x14ac:dyDescent="0.35">
      <c r="B60" s="14"/>
      <c r="F60" s="95"/>
      <c r="H60" s="14"/>
      <c r="J60" s="16"/>
    </row>
    <row r="61" spans="2:16" x14ac:dyDescent="0.35">
      <c r="B61" s="14"/>
      <c r="F61" s="95"/>
      <c r="H61" s="14"/>
      <c r="J61" s="16"/>
      <c r="O61" s="46" t="str">
        <f ca="1">_xlfn.XLOOKUP(N57,Fragensammlung!A:A,Fragensammlung!D:D,"")</f>
        <v>2 ______________</v>
      </c>
    </row>
    <row r="62" spans="2:16" ht="7.5" customHeight="1" x14ac:dyDescent="0.35">
      <c r="B62" s="14"/>
      <c r="F62" s="95"/>
      <c r="H62" s="14"/>
      <c r="J62" s="16"/>
    </row>
    <row r="63" spans="2:16" x14ac:dyDescent="0.35">
      <c r="B63" s="14"/>
      <c r="F63" s="95"/>
      <c r="H63" s="14"/>
      <c r="J63" s="16"/>
      <c r="O63" s="46" t="str">
        <f ca="1">_xlfn.XLOOKUP(N57,Fragensammlung!A:A,Fragensammlung!E:E,"")</f>
        <v>3 ______________</v>
      </c>
    </row>
    <row r="64" spans="2:16" ht="7.5" customHeight="1" x14ac:dyDescent="0.35">
      <c r="B64" s="14"/>
      <c r="F64" s="95"/>
      <c r="H64" s="14"/>
      <c r="J64" s="16"/>
    </row>
    <row r="65" spans="2:16" x14ac:dyDescent="0.35">
      <c r="B65" s="14"/>
      <c r="F65" s="95"/>
      <c r="H65" s="14"/>
      <c r="J65" s="16"/>
      <c r="O65" s="46" t="str">
        <f ca="1">_xlfn.XLOOKUP(N57,Fragensammlung!A:A,Fragensammlung!F:F,"")</f>
        <v>4 ______________</v>
      </c>
    </row>
    <row r="66" spans="2:16" ht="7.5" customHeight="1" x14ac:dyDescent="0.35">
      <c r="B66" s="14"/>
      <c r="F66" s="95"/>
      <c r="H66" s="14"/>
      <c r="J66" s="16"/>
    </row>
    <row r="67" spans="2:16" x14ac:dyDescent="0.35">
      <c r="B67" s="14"/>
      <c r="F67" s="95"/>
      <c r="H67" s="14"/>
      <c r="J67" s="16"/>
      <c r="O67" s="46" t="str">
        <f ca="1">_xlfn.XLOOKUP(N57,Fragensammlung!A:A,Fragensammlung!G:G,"")</f>
        <v>5 ______________</v>
      </c>
    </row>
    <row r="68" spans="2:16" ht="7.5" customHeight="1" x14ac:dyDescent="0.35">
      <c r="B68" s="14"/>
      <c r="F68" s="95"/>
      <c r="H68" s="14"/>
      <c r="J68" s="16"/>
    </row>
    <row r="69" spans="2:16" x14ac:dyDescent="0.35">
      <c r="B69" s="14"/>
      <c r="F69" s="95"/>
      <c r="H69" s="14"/>
      <c r="J69" s="16"/>
      <c r="O69" s="46" t="str">
        <f ca="1">_xlfn.XLOOKUP(N57,Fragensammlung!A:A,Fragensammlung!H:H,"")</f>
        <v>6 ______________</v>
      </c>
    </row>
    <row r="70" spans="2:16" ht="9" customHeight="1" thickBot="1" x14ac:dyDescent="0.4">
      <c r="B70" s="17"/>
      <c r="C70" s="18"/>
      <c r="D70" s="18"/>
      <c r="E70" s="18"/>
      <c r="F70" s="18"/>
      <c r="G70" s="18"/>
      <c r="H70" s="17"/>
      <c r="I70" s="18"/>
      <c r="J70" s="19"/>
    </row>
    <row r="72" spans="2:16" ht="15" thickBot="1" x14ac:dyDescent="0.4"/>
    <row r="73" spans="2:16" ht="6" customHeight="1" x14ac:dyDescent="0.35">
      <c r="B73" s="11"/>
      <c r="C73" s="12"/>
      <c r="D73" s="12"/>
      <c r="E73" s="12"/>
      <c r="F73" s="12"/>
      <c r="G73" s="12"/>
      <c r="H73" s="11"/>
      <c r="I73" s="12"/>
      <c r="J73" s="13"/>
    </row>
    <row r="74" spans="2:16" x14ac:dyDescent="0.35">
      <c r="B74" s="14"/>
      <c r="C74" s="15">
        <v>5</v>
      </c>
      <c r="E74" s="89" t="str">
        <f ca="1">_xlfn.XLOOKUP(N74,Fragensammlung!A:A,Fragensammlung!B:B)</f>
        <v>Nenne drei mögliche persönliche Strafen im Handball.</v>
      </c>
      <c r="F74" s="89"/>
      <c r="H74" s="14"/>
      <c r="I74" t="s">
        <v>28</v>
      </c>
      <c r="J74" s="16"/>
      <c r="N74" s="46">
        <f ca="1">_xlfn.XLOOKUP(C74,Fragensammlung!T:T,Fragensammlung!M:M)</f>
        <v>8</v>
      </c>
      <c r="P74" s="44" t="str">
        <f ca="1">_xlfn.XLOOKUP(N74,Fragensammlung!A:A,Fragensammlung!J:J)</f>
        <v>Mögliche Antworten:
gelbe Karte
rote Karte
blaue Karte
2-Minuten Strafe</v>
      </c>
    </row>
    <row r="75" spans="2:16" x14ac:dyDescent="0.35">
      <c r="B75" s="14"/>
      <c r="E75" s="89"/>
      <c r="F75" s="89"/>
      <c r="H75" s="14"/>
      <c r="J75" s="16" t="str">
        <f ca="1">"/ "&amp;_xlfn.XLOOKUP(N74,Fragensammlung!A:A,Fragensammlung!K:K)</f>
        <v>/ 3</v>
      </c>
    </row>
    <row r="76" spans="2:16" x14ac:dyDescent="0.35">
      <c r="B76" s="14"/>
      <c r="F76" s="95">
        <f ca="1">_xlfn.XLOOKUP(N74,Fragensammlung!A:A,Fragensammlung!I:I,"")</f>
        <v>0</v>
      </c>
      <c r="H76" s="14"/>
      <c r="J76" s="16"/>
      <c r="O76" s="46" t="str">
        <f ca="1">_xlfn.XLOOKUP(N74,Fragensammlung!A:A,Fragensammlung!C:C,"")</f>
        <v>______________________________________________________________________</v>
      </c>
    </row>
    <row r="77" spans="2:16" ht="7.5" customHeight="1" x14ac:dyDescent="0.35">
      <c r="B77" s="14"/>
      <c r="F77" s="95"/>
      <c r="H77" s="14"/>
      <c r="J77" s="16"/>
    </row>
    <row r="78" spans="2:16" x14ac:dyDescent="0.35">
      <c r="B78" s="14"/>
      <c r="F78" s="95"/>
      <c r="H78" s="14"/>
      <c r="J78" s="16"/>
      <c r="O78" s="46" t="str">
        <f ca="1">_xlfn.XLOOKUP(N74,Fragensammlung!A:A,Fragensammlung!D:D,"")</f>
        <v xml:space="preserve"> </v>
      </c>
    </row>
    <row r="79" spans="2:16" ht="7.5" customHeight="1" x14ac:dyDescent="0.35">
      <c r="B79" s="14"/>
      <c r="F79" s="95"/>
      <c r="H79" s="14"/>
      <c r="J79" s="16"/>
    </row>
    <row r="80" spans="2:16" x14ac:dyDescent="0.35">
      <c r="B80" s="14"/>
      <c r="F80" s="95"/>
      <c r="H80" s="14"/>
      <c r="J80" s="16"/>
      <c r="O80" s="46" t="str">
        <f ca="1">_xlfn.XLOOKUP(N74,Fragensammlung!A:A,Fragensammlung!E:E,"")</f>
        <v>______________________________________________________________________</v>
      </c>
    </row>
    <row r="81" spans="2:16" ht="7.5" customHeight="1" x14ac:dyDescent="0.35">
      <c r="B81" s="14"/>
      <c r="F81" s="95"/>
      <c r="H81" s="14"/>
      <c r="J81" s="16"/>
    </row>
    <row r="82" spans="2:16" x14ac:dyDescent="0.35">
      <c r="B82" s="14"/>
      <c r="F82" s="95"/>
      <c r="H82" s="14"/>
      <c r="J82" s="16"/>
      <c r="O82" s="46" t="str">
        <f ca="1">_xlfn.XLOOKUP(N74,Fragensammlung!A:A,Fragensammlung!F:F,"")</f>
        <v xml:space="preserve"> </v>
      </c>
    </row>
    <row r="83" spans="2:16" ht="7.5" customHeight="1" x14ac:dyDescent="0.35">
      <c r="B83" s="14"/>
      <c r="F83" s="95"/>
      <c r="H83" s="14"/>
      <c r="J83" s="16"/>
    </row>
    <row r="84" spans="2:16" x14ac:dyDescent="0.35">
      <c r="B84" s="14"/>
      <c r="F84" s="95"/>
      <c r="H84" s="14"/>
      <c r="J84" s="16"/>
      <c r="O84" s="46" t="str">
        <f ca="1">_xlfn.XLOOKUP(N74,Fragensammlung!A:A,Fragensammlung!G:G,"")</f>
        <v>______________________________________________________________________</v>
      </c>
    </row>
    <row r="85" spans="2:16" ht="7.5" customHeight="1" x14ac:dyDescent="0.35">
      <c r="B85" s="14"/>
      <c r="F85" s="95"/>
      <c r="H85" s="14"/>
      <c r="J85" s="16"/>
    </row>
    <row r="86" spans="2:16" x14ac:dyDescent="0.35">
      <c r="B86" s="14"/>
      <c r="F86" s="95"/>
      <c r="H86" s="14"/>
      <c r="J86" s="16"/>
      <c r="O86" s="46" t="str">
        <f ca="1">_xlfn.XLOOKUP(N74,Fragensammlung!A:A,Fragensammlung!H:H,"")</f>
        <v xml:space="preserve"> </v>
      </c>
    </row>
    <row r="87" spans="2:16" ht="9" customHeight="1" thickBot="1" x14ac:dyDescent="0.4">
      <c r="B87" s="17"/>
      <c r="C87" s="18"/>
      <c r="D87" s="18"/>
      <c r="E87" s="18"/>
      <c r="F87" s="18"/>
      <c r="G87" s="18"/>
      <c r="H87" s="17"/>
      <c r="I87" s="18"/>
      <c r="J87" s="19"/>
    </row>
    <row r="89" spans="2:16" ht="15" thickBot="1" x14ac:dyDescent="0.4"/>
    <row r="90" spans="2:16" ht="6" customHeight="1" x14ac:dyDescent="0.35">
      <c r="B90" s="11"/>
      <c r="C90" s="12"/>
      <c r="D90" s="12"/>
      <c r="E90" s="12"/>
      <c r="F90" s="12"/>
      <c r="G90" s="12"/>
      <c r="H90" s="11"/>
      <c r="I90" s="12"/>
      <c r="J90" s="13"/>
    </row>
    <row r="91" spans="2:16" ht="14.5" customHeight="1" x14ac:dyDescent="0.35">
      <c r="B91" s="14"/>
      <c r="C91" s="15">
        <v>6</v>
      </c>
      <c r="E91" s="89" t="str">
        <f ca="1">_xlfn.XLOOKUP(N91,Fragensammlung!A:A,Fragensammlung!B:B)</f>
        <v>Eine klare Torchance wird durch ein Foul verhindert. Wie entscheidet der Schiedsrichter?</v>
      </c>
      <c r="F91" s="89"/>
      <c r="H91" s="14"/>
      <c r="I91" t="s">
        <v>28</v>
      </c>
      <c r="J91" s="16"/>
      <c r="N91" s="46">
        <f ca="1">_xlfn.XLOOKUP(C91,Fragensammlung!T:T,Fragensammlung!M:M)</f>
        <v>9</v>
      </c>
      <c r="P91" s="44" t="str">
        <f ca="1">_xlfn.XLOOKUP(N91,Fragensammlung!A:A,Fragensammlung!J:J)</f>
        <v>7m-Strafwurf</v>
      </c>
    </row>
    <row r="92" spans="2:16" x14ac:dyDescent="0.35">
      <c r="B92" s="14"/>
      <c r="E92" s="89"/>
      <c r="F92" s="89"/>
      <c r="H92" s="14"/>
      <c r="J92" s="16" t="str">
        <f ca="1">"/ "&amp;_xlfn.XLOOKUP(N91,Fragensammlung!A:A,Fragensammlung!K:K)</f>
        <v>/ 1</v>
      </c>
    </row>
    <row r="93" spans="2:16" x14ac:dyDescent="0.35">
      <c r="B93" s="14"/>
      <c r="F93" s="95">
        <f ca="1">_xlfn.XLOOKUP(N91,Fragensammlung!A:A,Fragensammlung!I:I,"")</f>
        <v>0</v>
      </c>
      <c r="H93" s="14"/>
      <c r="J93" s="16"/>
      <c r="O93" s="46" t="str">
        <f ca="1">_xlfn.XLOOKUP(N91,Fragensammlung!A:A,Fragensammlung!C:C,"")</f>
        <v xml:space="preserve"> </v>
      </c>
    </row>
    <row r="94" spans="2:16" ht="7.5" customHeight="1" x14ac:dyDescent="0.35">
      <c r="B94" s="14"/>
      <c r="F94" s="95"/>
      <c r="H94" s="14"/>
      <c r="J94" s="16"/>
    </row>
    <row r="95" spans="2:16" x14ac:dyDescent="0.35">
      <c r="B95" s="14"/>
      <c r="F95" s="95"/>
      <c r="H95" s="14"/>
      <c r="J95" s="16"/>
      <c r="O95" s="46" t="str">
        <f ca="1">_xlfn.XLOOKUP(N91,Fragensammlung!A:A,Fragensammlung!D:D,"")</f>
        <v xml:space="preserve"> </v>
      </c>
    </row>
    <row r="96" spans="2:16" ht="7.5" customHeight="1" x14ac:dyDescent="0.35">
      <c r="B96" s="14"/>
      <c r="F96" s="95"/>
      <c r="H96" s="14"/>
      <c r="J96" s="16"/>
    </row>
    <row r="97" spans="2:16" x14ac:dyDescent="0.35">
      <c r="B97" s="14"/>
      <c r="F97" s="95"/>
      <c r="H97" s="14"/>
      <c r="J97" s="16"/>
      <c r="O97" s="46" t="str">
        <f ca="1">_xlfn.XLOOKUP(N91,Fragensammlung!A:A,Fragensammlung!E:E,"")</f>
        <v>______________________________________________________________________</v>
      </c>
    </row>
    <row r="98" spans="2:16" ht="7.5" customHeight="1" x14ac:dyDescent="0.35">
      <c r="B98" s="14"/>
      <c r="F98" s="95"/>
      <c r="H98" s="14"/>
      <c r="J98" s="16"/>
    </row>
    <row r="99" spans="2:16" x14ac:dyDescent="0.35">
      <c r="B99" s="14"/>
      <c r="F99" s="95"/>
      <c r="H99" s="14"/>
      <c r="J99" s="16"/>
      <c r="O99" s="46" t="str">
        <f ca="1">_xlfn.XLOOKUP(N91,Fragensammlung!A:A,Fragensammlung!F:F,"")</f>
        <v xml:space="preserve"> </v>
      </c>
    </row>
    <row r="100" spans="2:16" ht="7.5" customHeight="1" x14ac:dyDescent="0.35">
      <c r="B100" s="14"/>
      <c r="F100" s="95"/>
      <c r="H100" s="14"/>
      <c r="J100" s="16"/>
    </row>
    <row r="101" spans="2:16" x14ac:dyDescent="0.35">
      <c r="B101" s="14"/>
      <c r="F101" s="95"/>
      <c r="H101" s="14"/>
      <c r="J101" s="16"/>
      <c r="O101" s="46" t="str">
        <f ca="1">_xlfn.XLOOKUP(N91,Fragensammlung!A:A,Fragensammlung!G:G,"")</f>
        <v xml:space="preserve"> </v>
      </c>
    </row>
    <row r="102" spans="2:16" ht="7.5" customHeight="1" x14ac:dyDescent="0.35">
      <c r="B102" s="14"/>
      <c r="F102" s="95"/>
      <c r="H102" s="14"/>
      <c r="J102" s="16"/>
    </row>
    <row r="103" spans="2:16" x14ac:dyDescent="0.35">
      <c r="B103" s="14"/>
      <c r="F103" s="95"/>
      <c r="H103" s="14"/>
      <c r="J103" s="16"/>
      <c r="O103" s="46" t="str">
        <f ca="1">_xlfn.XLOOKUP(N91,Fragensammlung!A:A,Fragensammlung!H:H,"")</f>
        <v xml:space="preserve"> </v>
      </c>
    </row>
    <row r="104" spans="2:16" ht="9" customHeight="1" thickBot="1" x14ac:dyDescent="0.4">
      <c r="B104" s="17"/>
      <c r="C104" s="18"/>
      <c r="D104" s="18"/>
      <c r="E104" s="18"/>
      <c r="F104" s="18"/>
      <c r="G104" s="18"/>
      <c r="H104" s="17"/>
      <c r="I104" s="18"/>
      <c r="J104" s="19"/>
    </row>
    <row r="106" spans="2:16" ht="15" thickBot="1" x14ac:dyDescent="0.4"/>
    <row r="107" spans="2:16" ht="6" customHeight="1" x14ac:dyDescent="0.35">
      <c r="B107" s="11"/>
      <c r="C107" s="12"/>
      <c r="D107" s="12"/>
      <c r="E107" s="12"/>
      <c r="F107" s="12"/>
      <c r="G107" s="12"/>
      <c r="H107" s="11"/>
      <c r="I107" s="12"/>
      <c r="J107" s="13"/>
    </row>
    <row r="108" spans="2:16" x14ac:dyDescent="0.35">
      <c r="B108" s="14"/>
      <c r="C108" s="15">
        <v>7</v>
      </c>
      <c r="E108" s="89" t="str">
        <f ca="1">_xlfn.XLOOKUP(N108,Fragensammlung!A:A,Fragensammlung!B:B)</f>
        <v>Benenne die Angriffspositionen (Abkürzungen erlaubt).</v>
      </c>
      <c r="F108" s="89"/>
      <c r="H108" s="14"/>
      <c r="I108" t="s">
        <v>28</v>
      </c>
      <c r="J108" s="16"/>
      <c r="N108" s="46">
        <f ca="1">_xlfn.XLOOKUP(C108,Fragensammlung!T:T,Fragensammlung!M:M)</f>
        <v>17</v>
      </c>
      <c r="P108" s="44" t="e" vm="3">
        <f ca="1">_xlfn.XLOOKUP(N108,Fragensammlung!A:A,Fragensammlung!J:J)</f>
        <v>#VALUE!</v>
      </c>
    </row>
    <row r="109" spans="2:16" x14ac:dyDescent="0.35">
      <c r="B109" s="14"/>
      <c r="E109" s="89"/>
      <c r="F109" s="89"/>
      <c r="H109" s="14"/>
      <c r="J109" s="16" t="str">
        <f ca="1">"/ "&amp;_xlfn.XLOOKUP(N108,Fragensammlung!A:A,Fragensammlung!K:K)</f>
        <v>/ 3</v>
      </c>
    </row>
    <row r="110" spans="2:16" x14ac:dyDescent="0.35">
      <c r="B110" s="14"/>
      <c r="F110" s="95" t="e" vm="4">
        <f ca="1">_xlfn.XLOOKUP(N108,Fragensammlung!A:A,Fragensammlung!I:I,"")</f>
        <v>#VALUE!</v>
      </c>
      <c r="H110" s="14"/>
      <c r="J110" s="16"/>
      <c r="O110" s="46" t="str">
        <f ca="1">_xlfn.XLOOKUP(N108,Fragensammlung!A:A,Fragensammlung!C:C,"")</f>
        <v>1 ______________</v>
      </c>
    </row>
    <row r="111" spans="2:16" ht="7.5" customHeight="1" x14ac:dyDescent="0.35">
      <c r="B111" s="14"/>
      <c r="F111" s="95"/>
      <c r="H111" s="14"/>
      <c r="J111" s="16"/>
    </row>
    <row r="112" spans="2:16" x14ac:dyDescent="0.35">
      <c r="B112" s="14"/>
      <c r="F112" s="95"/>
      <c r="H112" s="14"/>
      <c r="J112" s="16"/>
      <c r="O112" s="46" t="str">
        <f ca="1">_xlfn.XLOOKUP(N108,Fragensammlung!A:A,Fragensammlung!D:D,"")</f>
        <v>2 ______________</v>
      </c>
    </row>
    <row r="113" spans="2:16" ht="7.5" customHeight="1" x14ac:dyDescent="0.35">
      <c r="B113" s="14"/>
      <c r="F113" s="95"/>
      <c r="H113" s="14"/>
      <c r="J113" s="16"/>
    </row>
    <row r="114" spans="2:16" x14ac:dyDescent="0.35">
      <c r="B114" s="14"/>
      <c r="F114" s="95"/>
      <c r="H114" s="14"/>
      <c r="J114" s="16"/>
      <c r="O114" s="46" t="str">
        <f ca="1">_xlfn.XLOOKUP(N108,Fragensammlung!A:A,Fragensammlung!E:E,"")</f>
        <v>3 ______________</v>
      </c>
    </row>
    <row r="115" spans="2:16" ht="7.5" customHeight="1" x14ac:dyDescent="0.35">
      <c r="B115" s="14"/>
      <c r="F115" s="95"/>
      <c r="H115" s="14"/>
      <c r="J115" s="16"/>
    </row>
    <row r="116" spans="2:16" x14ac:dyDescent="0.35">
      <c r="B116" s="14"/>
      <c r="F116" s="95"/>
      <c r="H116" s="14"/>
      <c r="J116" s="16"/>
      <c r="O116" s="46" t="str">
        <f ca="1">_xlfn.XLOOKUP(N108,Fragensammlung!A:A,Fragensammlung!F:F,"")</f>
        <v>4 ______________</v>
      </c>
    </row>
    <row r="117" spans="2:16" ht="7.5" customHeight="1" x14ac:dyDescent="0.35">
      <c r="B117" s="14"/>
      <c r="F117" s="95"/>
      <c r="H117" s="14"/>
      <c r="J117" s="16"/>
    </row>
    <row r="118" spans="2:16" x14ac:dyDescent="0.35">
      <c r="B118" s="14"/>
      <c r="F118" s="95"/>
      <c r="H118" s="14"/>
      <c r="J118" s="16"/>
      <c r="O118" s="46" t="str">
        <f ca="1">_xlfn.XLOOKUP(N108,Fragensammlung!A:A,Fragensammlung!G:G,"")</f>
        <v>5 ______________</v>
      </c>
    </row>
    <row r="119" spans="2:16" ht="7.5" customHeight="1" x14ac:dyDescent="0.35">
      <c r="B119" s="14"/>
      <c r="F119" s="95"/>
      <c r="H119" s="14"/>
      <c r="J119" s="16"/>
    </row>
    <row r="120" spans="2:16" x14ac:dyDescent="0.35">
      <c r="B120" s="14"/>
      <c r="F120" s="95"/>
      <c r="H120" s="14"/>
      <c r="J120" s="16"/>
      <c r="O120" s="46" t="str">
        <f ca="1">_xlfn.XLOOKUP(N108,Fragensammlung!A:A,Fragensammlung!H:H,"")</f>
        <v>6 ______________</v>
      </c>
    </row>
    <row r="121" spans="2:16" ht="9" customHeight="1" thickBot="1" x14ac:dyDescent="0.4">
      <c r="B121" s="17"/>
      <c r="C121" s="18"/>
      <c r="D121" s="18"/>
      <c r="E121" s="18"/>
      <c r="F121" s="18"/>
      <c r="G121" s="18"/>
      <c r="H121" s="17"/>
      <c r="I121" s="18"/>
      <c r="J121" s="19"/>
    </row>
    <row r="123" spans="2:16" ht="15" thickBot="1" x14ac:dyDescent="0.4"/>
    <row r="124" spans="2:16" ht="6" customHeight="1" x14ac:dyDescent="0.35">
      <c r="B124" s="11"/>
      <c r="C124" s="12"/>
      <c r="D124" s="12"/>
      <c r="E124" s="12"/>
      <c r="F124" s="12"/>
      <c r="G124" s="12"/>
      <c r="H124" s="11"/>
      <c r="I124" s="12"/>
      <c r="J124" s="13"/>
    </row>
    <row r="125" spans="2:16" x14ac:dyDescent="0.35">
      <c r="B125" s="14"/>
      <c r="C125" s="15">
        <v>8</v>
      </c>
      <c r="E125" s="89" t="str">
        <f ca="1">_xlfn.XLOOKUP(N125,Fragensammlung!A:A,Fragensammlung!B:B)</f>
        <v>Ein Torwart fängt den Ball außerhalb seines Torraums und geht mit Ball in den Torraum zurück. Wie muss der Schiedsrichter entscheiden?</v>
      </c>
      <c r="F125" s="89"/>
      <c r="H125" s="14"/>
      <c r="I125" t="s">
        <v>28</v>
      </c>
      <c r="J125" s="16"/>
      <c r="N125" s="46">
        <f ca="1">_xlfn.XLOOKUP(C125,Fragensammlung!T:T,Fragensammlung!M:M)</f>
        <v>23</v>
      </c>
      <c r="P125" s="44" t="str">
        <f ca="1">_xlfn.XLOOKUP(N125,Fragensammlung!A:A,Fragensammlung!J:J)</f>
        <v>Freiwurf.</v>
      </c>
    </row>
    <row r="126" spans="2:16" x14ac:dyDescent="0.35">
      <c r="B126" s="14"/>
      <c r="E126" s="89"/>
      <c r="F126" s="89"/>
      <c r="H126" s="14"/>
      <c r="J126" s="16" t="str">
        <f ca="1">"/ "&amp;_xlfn.XLOOKUP(N125,Fragensammlung!A:A,Fragensammlung!K:K)</f>
        <v>/ 1</v>
      </c>
    </row>
    <row r="127" spans="2:16" x14ac:dyDescent="0.35">
      <c r="B127" s="14"/>
      <c r="F127" s="95">
        <f ca="1">_xlfn.XLOOKUP(N125,Fragensammlung!A:A,Fragensammlung!I:I,"")</f>
        <v>0</v>
      </c>
      <c r="H127" s="14"/>
      <c r="J127" s="16"/>
      <c r="O127" s="46" t="str">
        <f ca="1">_xlfn.XLOOKUP(N125,Fragensammlung!A:A,Fragensammlung!C:C,"")</f>
        <v xml:space="preserve"> </v>
      </c>
    </row>
    <row r="128" spans="2:16" ht="7.5" customHeight="1" x14ac:dyDescent="0.35">
      <c r="B128" s="14"/>
      <c r="F128" s="95"/>
      <c r="H128" s="14"/>
      <c r="J128" s="16"/>
    </row>
    <row r="129" spans="2:16" x14ac:dyDescent="0.35">
      <c r="B129" s="14"/>
      <c r="F129" s="95"/>
      <c r="H129" s="14"/>
      <c r="J129" s="16"/>
      <c r="O129" s="46" t="str">
        <f ca="1">_xlfn.XLOOKUP(N125,Fragensammlung!A:A,Fragensammlung!D:D,"")</f>
        <v>______________________________________________________________________</v>
      </c>
    </row>
    <row r="130" spans="2:16" ht="7.5" customHeight="1" x14ac:dyDescent="0.35">
      <c r="B130" s="14"/>
      <c r="F130" s="95"/>
      <c r="H130" s="14"/>
      <c r="J130" s="16"/>
    </row>
    <row r="131" spans="2:16" x14ac:dyDescent="0.35">
      <c r="B131" s="14"/>
      <c r="F131" s="95"/>
      <c r="H131" s="14"/>
      <c r="J131" s="16"/>
      <c r="O131" s="46" t="str">
        <f ca="1">_xlfn.XLOOKUP(N125,Fragensammlung!A:A,Fragensammlung!E:E,"")</f>
        <v>______________________________________________________________________</v>
      </c>
    </row>
    <row r="132" spans="2:16" ht="7.5" customHeight="1" x14ac:dyDescent="0.35">
      <c r="B132" s="14"/>
      <c r="F132" s="95"/>
      <c r="H132" s="14"/>
      <c r="J132" s="16"/>
    </row>
    <row r="133" spans="2:16" x14ac:dyDescent="0.35">
      <c r="B133" s="14"/>
      <c r="F133" s="95"/>
      <c r="H133" s="14"/>
      <c r="J133" s="16"/>
      <c r="O133" s="46" t="str">
        <f ca="1">_xlfn.XLOOKUP(N125,Fragensammlung!A:A,Fragensammlung!F:F,"")</f>
        <v>______________________________________________________________________</v>
      </c>
    </row>
    <row r="134" spans="2:16" ht="7.5" customHeight="1" x14ac:dyDescent="0.35">
      <c r="B134" s="14"/>
      <c r="F134" s="95"/>
      <c r="H134" s="14"/>
      <c r="J134" s="16"/>
    </row>
    <row r="135" spans="2:16" x14ac:dyDescent="0.35">
      <c r="B135" s="14"/>
      <c r="F135" s="95"/>
      <c r="H135" s="14"/>
      <c r="J135" s="16"/>
      <c r="O135" s="46" t="str">
        <f ca="1">_xlfn.XLOOKUP(N125,Fragensammlung!A:A,Fragensammlung!G:G,"")</f>
        <v>______________________________________________________________________</v>
      </c>
    </row>
    <row r="136" spans="2:16" ht="7.5" customHeight="1" x14ac:dyDescent="0.35">
      <c r="B136" s="14"/>
      <c r="F136" s="95"/>
      <c r="H136" s="14"/>
      <c r="J136" s="16"/>
    </row>
    <row r="137" spans="2:16" x14ac:dyDescent="0.35">
      <c r="B137" s="14"/>
      <c r="F137" s="95"/>
      <c r="H137" s="14"/>
      <c r="J137" s="16"/>
      <c r="O137" s="46" t="str">
        <f ca="1">_xlfn.XLOOKUP(N125,Fragensammlung!A:A,Fragensammlung!H:H,"")</f>
        <v xml:space="preserve"> </v>
      </c>
    </row>
    <row r="138" spans="2:16" ht="9" customHeight="1" thickBot="1" x14ac:dyDescent="0.4">
      <c r="B138" s="17"/>
      <c r="C138" s="18"/>
      <c r="D138" s="18"/>
      <c r="E138" s="18"/>
      <c r="F138" s="18"/>
      <c r="G138" s="18"/>
      <c r="H138" s="17"/>
      <c r="I138" s="18"/>
      <c r="J138" s="19"/>
    </row>
    <row r="139" spans="2:16" ht="27" customHeight="1" x14ac:dyDescent="0.35"/>
    <row r="140" spans="2:16" ht="15" thickBot="1" x14ac:dyDescent="0.4"/>
    <row r="141" spans="2:16" ht="6" customHeight="1" x14ac:dyDescent="0.35">
      <c r="B141" s="11"/>
      <c r="C141" s="12"/>
      <c r="D141" s="12"/>
      <c r="E141" s="12"/>
      <c r="F141" s="12"/>
      <c r="G141" s="12"/>
      <c r="H141" s="11"/>
      <c r="I141" s="12"/>
      <c r="J141" s="13"/>
    </row>
    <row r="142" spans="2:16" x14ac:dyDescent="0.35">
      <c r="B142" s="14"/>
      <c r="C142" s="15">
        <v>9</v>
      </c>
      <c r="E142" s="89" t="str">
        <f ca="1">_xlfn.XLOOKUP(N142,Fragensammlung!A:A,Fragensammlung!B:B)</f>
        <v>Nenne zwei Regeln, die beim Auswechseln im Jugendbereich beachtet werden müssen.</v>
      </c>
      <c r="F142" s="89"/>
      <c r="H142" s="14"/>
      <c r="I142" t="s">
        <v>28</v>
      </c>
      <c r="J142" s="16"/>
      <c r="N142" s="46">
        <f ca="1">_xlfn.XLOOKUP(C142,Fragensammlung!T:T,Fragensammlung!M:M)</f>
        <v>10</v>
      </c>
      <c r="P142" s="44" t="str">
        <f ca="1">_xlfn.XLOOKUP(N142,Fragensammlung!A:A,Fragensammlung!J:J)</f>
        <v>Mögliche Antworten:
Wechseln nur im Auswechselraum
nur bei Ballbesitz
der ausgewechselte Spieler muss zuerst das Feld verlassen haben vor dem Eintritt des Einwechselspielers.</v>
      </c>
    </row>
    <row r="143" spans="2:16" x14ac:dyDescent="0.35">
      <c r="B143" s="14"/>
      <c r="E143" s="89"/>
      <c r="F143" s="89"/>
      <c r="H143" s="14"/>
      <c r="J143" s="16" t="str">
        <f ca="1">"/ "&amp;_xlfn.XLOOKUP(N142,Fragensammlung!A:A,Fragensammlung!K:K)</f>
        <v>/ 2</v>
      </c>
    </row>
    <row r="144" spans="2:16" x14ac:dyDescent="0.35">
      <c r="B144" s="14"/>
      <c r="F144" s="95">
        <f ca="1">_xlfn.XLOOKUP(N142,Fragensammlung!A:A,Fragensammlung!I:I,"")</f>
        <v>0</v>
      </c>
      <c r="H144" s="14"/>
      <c r="J144" s="16"/>
      <c r="O144" s="46" t="str">
        <f ca="1">_xlfn.XLOOKUP(N142,Fragensammlung!A:A,Fragensammlung!C:C,"")</f>
        <v>______________________________________________________________________</v>
      </c>
    </row>
    <row r="145" spans="2:16" ht="7.5" customHeight="1" x14ac:dyDescent="0.35">
      <c r="B145" s="14"/>
      <c r="F145" s="95"/>
      <c r="H145" s="14"/>
      <c r="J145" s="16"/>
    </row>
    <row r="146" spans="2:16" x14ac:dyDescent="0.35">
      <c r="B146" s="14"/>
      <c r="F146" s="95"/>
      <c r="H146" s="14"/>
      <c r="J146" s="16"/>
      <c r="O146" s="46" t="str">
        <f ca="1">_xlfn.XLOOKUP(N142,Fragensammlung!A:A,Fragensammlung!D:D,"")</f>
        <v>______________________________________________________________________</v>
      </c>
    </row>
    <row r="147" spans="2:16" ht="7.5" customHeight="1" x14ac:dyDescent="0.35">
      <c r="B147" s="14"/>
      <c r="F147" s="95"/>
      <c r="H147" s="14"/>
      <c r="J147" s="16"/>
    </row>
    <row r="148" spans="2:16" x14ac:dyDescent="0.35">
      <c r="B148" s="14"/>
      <c r="F148" s="95"/>
      <c r="H148" s="14"/>
      <c r="J148" s="16"/>
      <c r="O148" s="46" t="str">
        <f ca="1">_xlfn.XLOOKUP(N142,Fragensammlung!A:A,Fragensammlung!E:E,"")</f>
        <v>______________________________________________________________________</v>
      </c>
    </row>
    <row r="149" spans="2:16" ht="7.5" customHeight="1" x14ac:dyDescent="0.35">
      <c r="B149" s="14"/>
      <c r="F149" s="95"/>
      <c r="H149" s="14"/>
      <c r="J149" s="16"/>
    </row>
    <row r="150" spans="2:16" x14ac:dyDescent="0.35">
      <c r="B150" s="14"/>
      <c r="F150" s="95"/>
      <c r="H150" s="14"/>
      <c r="J150" s="16"/>
      <c r="O150" s="46" t="str">
        <f ca="1">_xlfn.XLOOKUP(N142,Fragensammlung!A:A,Fragensammlung!F:F,"")</f>
        <v>______________________________________________________________________</v>
      </c>
    </row>
    <row r="151" spans="2:16" ht="7.5" customHeight="1" x14ac:dyDescent="0.35">
      <c r="B151" s="14"/>
      <c r="F151" s="95"/>
      <c r="H151" s="14"/>
      <c r="J151" s="16"/>
    </row>
    <row r="152" spans="2:16" x14ac:dyDescent="0.35">
      <c r="B152" s="14"/>
      <c r="F152" s="95"/>
      <c r="H152" s="14"/>
      <c r="J152" s="16"/>
      <c r="O152" s="46" t="str">
        <f ca="1">_xlfn.XLOOKUP(N142,Fragensammlung!A:A,Fragensammlung!G:G,"")</f>
        <v>______________________________________________________________________</v>
      </c>
    </row>
    <row r="153" spans="2:16" ht="7.5" customHeight="1" x14ac:dyDescent="0.35">
      <c r="B153" s="14"/>
      <c r="F153" s="95"/>
      <c r="H153" s="14"/>
      <c r="J153" s="16"/>
    </row>
    <row r="154" spans="2:16" x14ac:dyDescent="0.35">
      <c r="B154" s="14"/>
      <c r="F154" s="95"/>
      <c r="H154" s="14"/>
      <c r="J154" s="16"/>
      <c r="O154" s="46" t="str">
        <f ca="1">_xlfn.XLOOKUP(N142,Fragensammlung!A:A,Fragensammlung!H:H,"")</f>
        <v>______________________________________________________________________</v>
      </c>
    </row>
    <row r="155" spans="2:16" ht="9" customHeight="1" thickBot="1" x14ac:dyDescent="0.4">
      <c r="B155" s="17"/>
      <c r="C155" s="18"/>
      <c r="D155" s="18"/>
      <c r="E155" s="18"/>
      <c r="F155" s="18"/>
      <c r="G155" s="18"/>
      <c r="H155" s="17"/>
      <c r="I155" s="18"/>
      <c r="J155" s="19"/>
    </row>
    <row r="157" spans="2:16" ht="15" thickBot="1" x14ac:dyDescent="0.4"/>
    <row r="158" spans="2:16" ht="6" customHeight="1" x14ac:dyDescent="0.35">
      <c r="B158" s="11"/>
      <c r="C158" s="12"/>
      <c r="D158" s="12"/>
      <c r="E158" s="12"/>
      <c r="F158" s="12"/>
      <c r="G158" s="12"/>
      <c r="H158" s="11"/>
      <c r="I158" s="12"/>
      <c r="J158" s="13"/>
    </row>
    <row r="159" spans="2:16" x14ac:dyDescent="0.35">
      <c r="B159" s="14"/>
      <c r="C159" s="15">
        <v>10</v>
      </c>
      <c r="E159" s="89" t="str">
        <f ca="1">_xlfn.XLOOKUP(N159,Fragensammlung!A:A,Fragensammlung!B:B)</f>
        <v>Was bedeutet dieses Schiedsrichterzeichen?</v>
      </c>
      <c r="F159" s="89"/>
      <c r="H159" s="14"/>
      <c r="I159" t="s">
        <v>28</v>
      </c>
      <c r="J159" s="16"/>
      <c r="N159" s="46">
        <f ca="1">_xlfn.XLOOKUP(C159,Fragensammlung!T:T,Fragensammlung!M:M)</f>
        <v>12</v>
      </c>
      <c r="P159" s="44" t="e" vm="5">
        <f ca="1">_xlfn.XLOOKUP(N159,Fragensammlung!A:A,Fragensammlung!J:J)</f>
        <v>#VALUE!</v>
      </c>
    </row>
    <row r="160" spans="2:16" x14ac:dyDescent="0.35">
      <c r="B160" s="14"/>
      <c r="E160" s="89"/>
      <c r="F160" s="89"/>
      <c r="H160" s="14"/>
      <c r="J160" s="16" t="str">
        <f ca="1">"/ "&amp;_xlfn.XLOOKUP(N159,Fragensammlung!A:A,Fragensammlung!K:K)</f>
        <v>/ 1</v>
      </c>
    </row>
    <row r="161" spans="2:16" x14ac:dyDescent="0.35">
      <c r="B161" s="14"/>
      <c r="F161" s="95" t="e" vm="6">
        <f ca="1">_xlfn.XLOOKUP(N159,Fragensammlung!A:A,Fragensammlung!I:I,"")</f>
        <v>#VALUE!</v>
      </c>
      <c r="H161" s="14"/>
      <c r="J161" s="16"/>
      <c r="O161" s="46" t="str">
        <f ca="1">_xlfn.XLOOKUP(N159,Fragensammlung!A:A,Fragensammlung!C:C,"")</f>
        <v xml:space="preserve"> </v>
      </c>
    </row>
    <row r="162" spans="2:16" ht="7.5" customHeight="1" x14ac:dyDescent="0.35">
      <c r="B162" s="14"/>
      <c r="F162" s="95"/>
      <c r="H162" s="14"/>
      <c r="J162" s="16"/>
    </row>
    <row r="163" spans="2:16" x14ac:dyDescent="0.35">
      <c r="B163" s="14"/>
      <c r="F163" s="95"/>
      <c r="H163" s="14"/>
      <c r="J163" s="16"/>
      <c r="O163" s="46" t="str">
        <f ca="1">_xlfn.XLOOKUP(N159,Fragensammlung!A:A,Fragensammlung!D:D,"")</f>
        <v xml:space="preserve"> </v>
      </c>
    </row>
    <row r="164" spans="2:16" ht="7.5" customHeight="1" x14ac:dyDescent="0.35">
      <c r="B164" s="14"/>
      <c r="F164" s="95"/>
      <c r="H164" s="14"/>
      <c r="J164" s="16"/>
    </row>
    <row r="165" spans="2:16" x14ac:dyDescent="0.35">
      <c r="B165" s="14"/>
      <c r="F165" s="95"/>
      <c r="H165" s="14"/>
      <c r="J165" s="16"/>
      <c r="O165" s="46" t="str">
        <f ca="1">_xlfn.XLOOKUP(N159,Fragensammlung!A:A,Fragensammlung!E:E,"")</f>
        <v>________________________________________________</v>
      </c>
    </row>
    <row r="166" spans="2:16" ht="7.5" customHeight="1" x14ac:dyDescent="0.35">
      <c r="B166" s="14"/>
      <c r="F166" s="95"/>
      <c r="H166" s="14"/>
      <c r="J166" s="16"/>
    </row>
    <row r="167" spans="2:16" x14ac:dyDescent="0.35">
      <c r="B167" s="14"/>
      <c r="F167" s="95"/>
      <c r="H167" s="14"/>
      <c r="J167" s="16"/>
      <c r="O167" s="46" t="str">
        <f ca="1">_xlfn.XLOOKUP(N159,Fragensammlung!A:A,Fragensammlung!F:F,"")</f>
        <v xml:space="preserve"> </v>
      </c>
    </row>
    <row r="168" spans="2:16" ht="7.5" customHeight="1" x14ac:dyDescent="0.35">
      <c r="B168" s="14"/>
      <c r="F168" s="95"/>
      <c r="H168" s="14"/>
      <c r="J168" s="16"/>
    </row>
    <row r="169" spans="2:16" x14ac:dyDescent="0.35">
      <c r="B169" s="14"/>
      <c r="F169" s="95"/>
      <c r="H169" s="14"/>
      <c r="J169" s="16"/>
      <c r="O169" s="46" t="str">
        <f ca="1">_xlfn.XLOOKUP(N159,Fragensammlung!A:A,Fragensammlung!G:G,"")</f>
        <v xml:space="preserve"> </v>
      </c>
    </row>
    <row r="170" spans="2:16" ht="7.5" customHeight="1" x14ac:dyDescent="0.35">
      <c r="B170" s="14"/>
      <c r="F170" s="95"/>
      <c r="H170" s="14"/>
      <c r="J170" s="16"/>
    </row>
    <row r="171" spans="2:16" x14ac:dyDescent="0.35">
      <c r="B171" s="14"/>
      <c r="F171" s="95"/>
      <c r="H171" s="14"/>
      <c r="J171" s="16"/>
      <c r="O171" s="46" t="str">
        <f ca="1">_xlfn.XLOOKUP(N159,Fragensammlung!A:A,Fragensammlung!H:H,"")</f>
        <v xml:space="preserve"> </v>
      </c>
    </row>
    <row r="172" spans="2:16" ht="9" customHeight="1" thickBot="1" x14ac:dyDescent="0.4">
      <c r="B172" s="17"/>
      <c r="C172" s="18"/>
      <c r="D172" s="18"/>
      <c r="E172" s="18"/>
      <c r="F172" s="18"/>
      <c r="G172" s="18"/>
      <c r="H172" s="17"/>
      <c r="I172" s="18"/>
      <c r="J172" s="19"/>
    </row>
    <row r="174" spans="2:16" ht="15" thickBot="1" x14ac:dyDescent="0.4"/>
    <row r="175" spans="2:16" ht="6" customHeight="1" x14ac:dyDescent="0.35">
      <c r="B175" s="11"/>
      <c r="C175" s="12"/>
      <c r="D175" s="12"/>
      <c r="E175" s="12"/>
      <c r="F175" s="12"/>
      <c r="G175" s="12"/>
      <c r="H175" s="11"/>
      <c r="I175" s="12"/>
      <c r="J175" s="13"/>
    </row>
    <row r="176" spans="2:16" x14ac:dyDescent="0.35">
      <c r="B176" s="14"/>
      <c r="C176" s="15">
        <v>11</v>
      </c>
      <c r="E176" s="89" t="str">
        <f ca="1">_xlfn.XLOOKUP(N176,Fragensammlung!A:A,Fragensammlung!B:B)</f>
        <v>Nenne zwei Spielsituationen, die zu einem Einwurf führen.</v>
      </c>
      <c r="F176" s="89"/>
      <c r="H176" s="14"/>
      <c r="I176" t="s">
        <v>28</v>
      </c>
      <c r="J176" s="16"/>
      <c r="N176" s="46">
        <f ca="1">_xlfn.XLOOKUP(C176,Fragensammlung!T:T,Fragensammlung!M:M)</f>
        <v>21</v>
      </c>
      <c r="P176" s="44" t="str">
        <f ca="1">_xlfn.XLOOKUP(N176,Fragensammlung!A:A,Fragensammlung!J:J)</f>
        <v>Mögliche Antworten:
Der Ball überquert die Seitenlinie.
Der Ball berührt die Decke. 
Der Ball überschreitet die Torauslinie, nachdem ein Abwehrspieler den Ball berührt hat.</v>
      </c>
    </row>
    <row r="177" spans="2:15" x14ac:dyDescent="0.35">
      <c r="B177" s="14"/>
      <c r="E177" s="89"/>
      <c r="F177" s="89"/>
      <c r="H177" s="14"/>
      <c r="J177" s="16" t="str">
        <f ca="1">"/ "&amp;_xlfn.XLOOKUP(N176,Fragensammlung!A:A,Fragensammlung!K:K)</f>
        <v>/ 2</v>
      </c>
    </row>
    <row r="178" spans="2:15" x14ac:dyDescent="0.35">
      <c r="B178" s="14"/>
      <c r="F178" s="95">
        <f ca="1">_xlfn.XLOOKUP(N176,Fragensammlung!A:A,Fragensammlung!I:I,"")</f>
        <v>0</v>
      </c>
      <c r="H178" s="14"/>
      <c r="J178" s="16"/>
      <c r="O178" s="46" t="str">
        <f ca="1">_xlfn.XLOOKUP(N176,Fragensammlung!A:A,Fragensammlung!C:C,"")</f>
        <v xml:space="preserve"> </v>
      </c>
    </row>
    <row r="179" spans="2:15" ht="7.5" customHeight="1" x14ac:dyDescent="0.35">
      <c r="B179" s="14"/>
      <c r="F179" s="95"/>
      <c r="H179" s="14"/>
      <c r="J179" s="16"/>
    </row>
    <row r="180" spans="2:15" x14ac:dyDescent="0.35">
      <c r="B180" s="14"/>
      <c r="F180" s="95"/>
      <c r="H180" s="14"/>
      <c r="J180" s="16"/>
      <c r="O180" s="46" t="str">
        <f ca="1">_xlfn.XLOOKUP(N176,Fragensammlung!A:A,Fragensammlung!D:D,"")</f>
        <v>______________________________________________________________________</v>
      </c>
    </row>
    <row r="181" spans="2:15" ht="7.5" customHeight="1" x14ac:dyDescent="0.35">
      <c r="B181" s="14"/>
      <c r="F181" s="95"/>
      <c r="H181" s="14"/>
      <c r="J181" s="16"/>
    </row>
    <row r="182" spans="2:15" x14ac:dyDescent="0.35">
      <c r="B182" s="14"/>
      <c r="F182" s="95"/>
      <c r="H182" s="14"/>
      <c r="J182" s="16"/>
      <c r="O182" s="46" t="str">
        <f ca="1">_xlfn.XLOOKUP(N176,Fragensammlung!A:A,Fragensammlung!E:E,"")</f>
        <v>______________________________________________________________________</v>
      </c>
    </row>
    <row r="183" spans="2:15" ht="7.5" customHeight="1" x14ac:dyDescent="0.35">
      <c r="B183" s="14"/>
      <c r="F183" s="95"/>
      <c r="H183" s="14"/>
      <c r="J183" s="16"/>
    </row>
    <row r="184" spans="2:15" x14ac:dyDescent="0.35">
      <c r="B184" s="14"/>
      <c r="F184" s="95"/>
      <c r="H184" s="14"/>
      <c r="J184" s="16"/>
      <c r="O184" s="46" t="str">
        <f ca="1">_xlfn.XLOOKUP(N176,Fragensammlung!A:A,Fragensammlung!F:F,"")</f>
        <v>______________________________________________________________________</v>
      </c>
    </row>
    <row r="185" spans="2:15" ht="7.5" customHeight="1" x14ac:dyDescent="0.35">
      <c r="B185" s="14"/>
      <c r="F185" s="95"/>
      <c r="H185" s="14"/>
      <c r="J185" s="16"/>
    </row>
    <row r="186" spans="2:15" x14ac:dyDescent="0.35">
      <c r="B186" s="14"/>
      <c r="F186" s="95"/>
      <c r="H186" s="14"/>
      <c r="J186" s="16"/>
      <c r="O186" s="46" t="str">
        <f ca="1">_xlfn.XLOOKUP(N176,Fragensammlung!A:A,Fragensammlung!G:G,"")</f>
        <v>______________________________________________________________________</v>
      </c>
    </row>
    <row r="187" spans="2:15" ht="7.5" customHeight="1" x14ac:dyDescent="0.35">
      <c r="B187" s="14"/>
      <c r="F187" s="95"/>
      <c r="H187" s="14"/>
      <c r="J187" s="16"/>
    </row>
    <row r="188" spans="2:15" x14ac:dyDescent="0.35">
      <c r="B188" s="14"/>
      <c r="F188" s="95"/>
      <c r="H188" s="14"/>
      <c r="J188" s="16"/>
      <c r="O188" s="46" t="str">
        <f ca="1">_xlfn.XLOOKUP(N176,Fragensammlung!A:A,Fragensammlung!H:H,"")</f>
        <v xml:space="preserve"> </v>
      </c>
    </row>
    <row r="189" spans="2:15" ht="9" customHeight="1" thickBot="1" x14ac:dyDescent="0.4">
      <c r="B189" s="17"/>
      <c r="C189" s="18"/>
      <c r="D189" s="18"/>
      <c r="E189" s="18"/>
      <c r="F189" s="18"/>
      <c r="G189" s="18"/>
      <c r="H189" s="17"/>
      <c r="I189" s="18"/>
      <c r="J189" s="19"/>
    </row>
    <row r="191" spans="2:15" ht="15" thickBot="1" x14ac:dyDescent="0.4"/>
    <row r="192" spans="2:15" ht="6" customHeight="1" x14ac:dyDescent="0.35">
      <c r="B192" s="11"/>
      <c r="C192" s="12"/>
      <c r="D192" s="12"/>
      <c r="E192" s="12"/>
      <c r="F192" s="12"/>
      <c r="G192" s="12"/>
      <c r="H192" s="11"/>
      <c r="I192" s="12"/>
      <c r="J192" s="13"/>
    </row>
    <row r="193" spans="2:16" x14ac:dyDescent="0.35">
      <c r="B193" s="14"/>
      <c r="C193" s="15">
        <v>12</v>
      </c>
      <c r="E193" s="89" t="e">
        <f ca="1">_xlfn.XLOOKUP(N193,Fragensammlung!A:A,Fragensammlung!B:B)</f>
        <v>#N/A</v>
      </c>
      <c r="F193" s="89"/>
      <c r="H193" s="14"/>
      <c r="I193" t="s">
        <v>28</v>
      </c>
      <c r="J193" s="16"/>
      <c r="N193" s="46" t="e">
        <f ca="1">_xlfn.XLOOKUP(C193,Fragensammlung!T:T,Fragensammlung!M:M)</f>
        <v>#N/A</v>
      </c>
      <c r="P193" s="44" t="e">
        <f ca="1">_xlfn.XLOOKUP(N193,Fragensammlung!A:A,Fragensammlung!J:J)</f>
        <v>#N/A</v>
      </c>
    </row>
    <row r="194" spans="2:16" x14ac:dyDescent="0.35">
      <c r="B194" s="14"/>
      <c r="E194" s="89"/>
      <c r="F194" s="89"/>
      <c r="H194" s="14"/>
      <c r="J194" s="16" t="e">
        <f ca="1">"/ "&amp;_xlfn.XLOOKUP(N193,Fragensammlung!A:A,Fragensammlung!K:K)</f>
        <v>#N/A</v>
      </c>
    </row>
    <row r="195" spans="2:16" x14ac:dyDescent="0.35">
      <c r="B195" s="14"/>
      <c r="F195" s="95" t="e">
        <f ca="1">_xlfn.XLOOKUP(N193,Fragensammlung!A:A,Fragensammlung!I:I,"")</f>
        <v>#N/A</v>
      </c>
      <c r="H195" s="14"/>
      <c r="J195" s="16"/>
      <c r="O195" s="46" t="e">
        <f ca="1">_xlfn.XLOOKUP(N193,Fragensammlung!A:A,Fragensammlung!C:C,"")</f>
        <v>#N/A</v>
      </c>
    </row>
    <row r="196" spans="2:16" ht="7.5" customHeight="1" x14ac:dyDescent="0.35">
      <c r="B196" s="14"/>
      <c r="F196" s="95"/>
      <c r="H196" s="14"/>
      <c r="J196" s="16"/>
    </row>
    <row r="197" spans="2:16" x14ac:dyDescent="0.35">
      <c r="B197" s="14"/>
      <c r="F197" s="95"/>
      <c r="H197" s="14"/>
      <c r="J197" s="16"/>
      <c r="O197" s="46" t="e">
        <f ca="1">_xlfn.XLOOKUP(N193,Fragensammlung!A:A,Fragensammlung!D:D,"")</f>
        <v>#N/A</v>
      </c>
    </row>
    <row r="198" spans="2:16" ht="7.5" customHeight="1" x14ac:dyDescent="0.35">
      <c r="B198" s="14"/>
      <c r="F198" s="95"/>
      <c r="H198" s="14"/>
      <c r="J198" s="16"/>
    </row>
    <row r="199" spans="2:16" x14ac:dyDescent="0.35">
      <c r="B199" s="14"/>
      <c r="F199" s="95"/>
      <c r="H199" s="14"/>
      <c r="J199" s="16"/>
      <c r="O199" s="46" t="e">
        <f ca="1">_xlfn.XLOOKUP(N193,Fragensammlung!A:A,Fragensammlung!E:E,"")</f>
        <v>#N/A</v>
      </c>
    </row>
    <row r="200" spans="2:16" ht="7.5" customHeight="1" x14ac:dyDescent="0.35">
      <c r="B200" s="14"/>
      <c r="F200" s="95"/>
      <c r="H200" s="14"/>
      <c r="J200" s="16"/>
    </row>
    <row r="201" spans="2:16" x14ac:dyDescent="0.35">
      <c r="B201" s="14"/>
      <c r="F201" s="95"/>
      <c r="H201" s="14"/>
      <c r="J201" s="16"/>
      <c r="O201" s="46" t="e">
        <f ca="1">_xlfn.XLOOKUP(N193,Fragensammlung!A:A,Fragensammlung!F:F,"")</f>
        <v>#N/A</v>
      </c>
    </row>
    <row r="202" spans="2:16" ht="7.5" customHeight="1" x14ac:dyDescent="0.35">
      <c r="B202" s="14"/>
      <c r="F202" s="95"/>
      <c r="H202" s="14"/>
      <c r="J202" s="16"/>
    </row>
    <row r="203" spans="2:16" x14ac:dyDescent="0.35">
      <c r="B203" s="14"/>
      <c r="F203" s="95"/>
      <c r="H203" s="14"/>
      <c r="J203" s="16"/>
      <c r="O203" s="46" t="e">
        <f ca="1">_xlfn.XLOOKUP(N193,Fragensammlung!A:A,Fragensammlung!G:G,"")</f>
        <v>#N/A</v>
      </c>
    </row>
    <row r="204" spans="2:16" ht="7.5" customHeight="1" x14ac:dyDescent="0.35">
      <c r="B204" s="14"/>
      <c r="F204" s="95"/>
      <c r="H204" s="14"/>
      <c r="J204" s="16"/>
    </row>
    <row r="205" spans="2:16" x14ac:dyDescent="0.35">
      <c r="B205" s="14"/>
      <c r="F205" s="95"/>
      <c r="H205" s="14"/>
      <c r="J205" s="16"/>
      <c r="O205" s="46" t="e">
        <f ca="1">_xlfn.XLOOKUP(N193,Fragensammlung!A:A,Fragensammlung!H:H,"")</f>
        <v>#N/A</v>
      </c>
    </row>
    <row r="206" spans="2:16" ht="9" customHeight="1" thickBot="1" x14ac:dyDescent="0.4">
      <c r="B206" s="17"/>
      <c r="C206" s="18"/>
      <c r="D206" s="18"/>
      <c r="E206" s="18"/>
      <c r="F206" s="18"/>
      <c r="G206" s="18"/>
      <c r="H206" s="17"/>
      <c r="I206" s="18"/>
      <c r="J206" s="19"/>
    </row>
    <row r="208" spans="2:16" ht="15" thickBot="1" x14ac:dyDescent="0.4"/>
    <row r="209" spans="2:16" ht="6" customHeight="1" x14ac:dyDescent="0.35">
      <c r="B209" s="11"/>
      <c r="C209" s="12"/>
      <c r="D209" s="12"/>
      <c r="E209" s="12"/>
      <c r="F209" s="12"/>
      <c r="G209" s="12"/>
      <c r="H209" s="11"/>
      <c r="I209" s="12"/>
      <c r="J209" s="13"/>
    </row>
    <row r="210" spans="2:16" x14ac:dyDescent="0.35">
      <c r="B210" s="14"/>
      <c r="C210" s="15">
        <v>13</v>
      </c>
      <c r="E210" s="89" t="e">
        <f ca="1">_xlfn.XLOOKUP(N210,Fragensammlung!A:A,Fragensammlung!B:B)</f>
        <v>#N/A</v>
      </c>
      <c r="F210" s="89"/>
      <c r="H210" s="14"/>
      <c r="I210" t="s">
        <v>28</v>
      </c>
      <c r="J210" s="16"/>
      <c r="N210" s="46" t="e">
        <f ca="1">_xlfn.XLOOKUP(C210,Fragensammlung!T:T,Fragensammlung!M:M)</f>
        <v>#N/A</v>
      </c>
      <c r="P210" s="44" t="e">
        <f ca="1">_xlfn.XLOOKUP(N210,Fragensammlung!A:A,Fragensammlung!J:J)</f>
        <v>#N/A</v>
      </c>
    </row>
    <row r="211" spans="2:16" x14ac:dyDescent="0.35">
      <c r="B211" s="14"/>
      <c r="E211" s="89"/>
      <c r="F211" s="89"/>
      <c r="H211" s="14"/>
      <c r="J211" s="16" t="e">
        <f ca="1">"/ "&amp;_xlfn.XLOOKUP(N210,Fragensammlung!A:A,Fragensammlung!K:K)</f>
        <v>#N/A</v>
      </c>
    </row>
    <row r="212" spans="2:16" x14ac:dyDescent="0.35">
      <c r="B212" s="14"/>
      <c r="F212" s="95" t="e">
        <f ca="1">_xlfn.XLOOKUP(N210,Fragensammlung!A:A,Fragensammlung!I:I,"")</f>
        <v>#N/A</v>
      </c>
      <c r="H212" s="14"/>
      <c r="J212" s="16"/>
      <c r="O212" s="46" t="e">
        <f ca="1">_xlfn.XLOOKUP(N210,Fragensammlung!A:A,Fragensammlung!C:C,"")</f>
        <v>#N/A</v>
      </c>
    </row>
    <row r="213" spans="2:16" ht="7.5" customHeight="1" x14ac:dyDescent="0.35">
      <c r="B213" s="14"/>
      <c r="F213" s="95"/>
      <c r="H213" s="14"/>
      <c r="J213" s="16"/>
    </row>
    <row r="214" spans="2:16" x14ac:dyDescent="0.35">
      <c r="B214" s="14"/>
      <c r="F214" s="95"/>
      <c r="H214" s="14"/>
      <c r="J214" s="16"/>
      <c r="O214" s="46" t="e">
        <f ca="1">_xlfn.XLOOKUP(N210,Fragensammlung!A:A,Fragensammlung!D:D,"")</f>
        <v>#N/A</v>
      </c>
    </row>
    <row r="215" spans="2:16" ht="7.5" customHeight="1" x14ac:dyDescent="0.35">
      <c r="B215" s="14"/>
      <c r="F215" s="95"/>
      <c r="H215" s="14"/>
      <c r="J215" s="16"/>
    </row>
    <row r="216" spans="2:16" x14ac:dyDescent="0.35">
      <c r="B216" s="14"/>
      <c r="F216" s="95"/>
      <c r="H216" s="14"/>
      <c r="J216" s="16"/>
      <c r="O216" s="46" t="e">
        <f ca="1">_xlfn.XLOOKUP(N210,Fragensammlung!A:A,Fragensammlung!E:E,"")</f>
        <v>#N/A</v>
      </c>
    </row>
    <row r="217" spans="2:16" ht="7.5" customHeight="1" x14ac:dyDescent="0.35">
      <c r="B217" s="14"/>
      <c r="F217" s="95"/>
      <c r="H217" s="14"/>
      <c r="J217" s="16"/>
    </row>
    <row r="218" spans="2:16" x14ac:dyDescent="0.35">
      <c r="B218" s="14"/>
      <c r="F218" s="95"/>
      <c r="H218" s="14"/>
      <c r="J218" s="16"/>
      <c r="O218" s="46" t="e">
        <f ca="1">_xlfn.XLOOKUP(N210,Fragensammlung!A:A,Fragensammlung!F:F,"")</f>
        <v>#N/A</v>
      </c>
    </row>
    <row r="219" spans="2:16" ht="7.5" customHeight="1" x14ac:dyDescent="0.35">
      <c r="B219" s="14"/>
      <c r="F219" s="95"/>
      <c r="H219" s="14"/>
      <c r="J219" s="16"/>
    </row>
    <row r="220" spans="2:16" x14ac:dyDescent="0.35">
      <c r="B220" s="14"/>
      <c r="F220" s="95"/>
      <c r="H220" s="14"/>
      <c r="J220" s="16"/>
      <c r="O220" s="46" t="e">
        <f ca="1">_xlfn.XLOOKUP(N210,Fragensammlung!A:A,Fragensammlung!G:G,"")</f>
        <v>#N/A</v>
      </c>
    </row>
    <row r="221" spans="2:16" ht="7.5" customHeight="1" x14ac:dyDescent="0.35">
      <c r="B221" s="14"/>
      <c r="F221" s="95"/>
      <c r="H221" s="14"/>
      <c r="J221" s="16"/>
    </row>
    <row r="222" spans="2:16" x14ac:dyDescent="0.35">
      <c r="B222" s="14"/>
      <c r="F222" s="95"/>
      <c r="H222" s="14"/>
      <c r="J222" s="16"/>
      <c r="O222" s="46" t="e">
        <f ca="1">_xlfn.XLOOKUP(N210,Fragensammlung!A:A,Fragensammlung!H:H,"")</f>
        <v>#N/A</v>
      </c>
    </row>
    <row r="223" spans="2:16" ht="9" customHeight="1" thickBot="1" x14ac:dyDescent="0.4">
      <c r="B223" s="17"/>
      <c r="C223" s="18"/>
      <c r="D223" s="18"/>
      <c r="E223" s="18"/>
      <c r="F223" s="18"/>
      <c r="G223" s="18"/>
      <c r="H223" s="17"/>
      <c r="I223" s="18"/>
      <c r="J223" s="19"/>
    </row>
    <row r="225" spans="2:16" ht="15" thickBot="1" x14ac:dyDescent="0.4"/>
    <row r="226" spans="2:16" ht="6" customHeight="1" x14ac:dyDescent="0.35">
      <c r="B226" s="11"/>
      <c r="C226" s="12"/>
      <c r="D226" s="12"/>
      <c r="E226" s="12"/>
      <c r="F226" s="12"/>
      <c r="G226" s="12"/>
      <c r="H226" s="11"/>
      <c r="I226" s="12"/>
      <c r="J226" s="13"/>
    </row>
    <row r="227" spans="2:16" x14ac:dyDescent="0.35">
      <c r="B227" s="14"/>
      <c r="C227" s="15">
        <v>14</v>
      </c>
      <c r="E227" s="89" t="e">
        <f ca="1">_xlfn.XLOOKUP(N227,Fragensammlung!A:A,Fragensammlung!B:B)</f>
        <v>#N/A</v>
      </c>
      <c r="F227" s="89"/>
      <c r="H227" s="14"/>
      <c r="I227" t="s">
        <v>28</v>
      </c>
      <c r="J227" s="16"/>
      <c r="N227" s="46" t="e">
        <f ca="1">_xlfn.XLOOKUP(C227,Fragensammlung!T:T,Fragensammlung!M:M)</f>
        <v>#N/A</v>
      </c>
      <c r="P227" s="44" t="e">
        <f ca="1">_xlfn.XLOOKUP(N227,Fragensammlung!A:A,Fragensammlung!J:J)</f>
        <v>#N/A</v>
      </c>
    </row>
    <row r="228" spans="2:16" x14ac:dyDescent="0.35">
      <c r="B228" s="14"/>
      <c r="E228" s="89"/>
      <c r="F228" s="89"/>
      <c r="H228" s="14"/>
      <c r="J228" s="16" t="e">
        <f ca="1">"/ "&amp;_xlfn.XLOOKUP(N227,Fragensammlung!A:A,Fragensammlung!K:K)</f>
        <v>#N/A</v>
      </c>
    </row>
    <row r="229" spans="2:16" x14ac:dyDescent="0.35">
      <c r="B229" s="14"/>
      <c r="F229" s="95" t="e">
        <f ca="1">_xlfn.XLOOKUP(N227,Fragensammlung!A:A,Fragensammlung!I:I,"")</f>
        <v>#N/A</v>
      </c>
      <c r="H229" s="14"/>
      <c r="J229" s="16"/>
      <c r="O229" s="46" t="e">
        <f ca="1">_xlfn.XLOOKUP(N227,Fragensammlung!A:A,Fragensammlung!C:C,"")</f>
        <v>#N/A</v>
      </c>
    </row>
    <row r="230" spans="2:16" ht="7.5" customHeight="1" x14ac:dyDescent="0.35">
      <c r="B230" s="14"/>
      <c r="F230" s="95"/>
      <c r="H230" s="14"/>
      <c r="J230" s="16"/>
    </row>
    <row r="231" spans="2:16" x14ac:dyDescent="0.35">
      <c r="B231" s="14"/>
      <c r="F231" s="95"/>
      <c r="H231" s="14"/>
      <c r="J231" s="16"/>
      <c r="O231" s="46" t="e">
        <f ca="1">_xlfn.XLOOKUP(N227,Fragensammlung!A:A,Fragensammlung!D:D,"")</f>
        <v>#N/A</v>
      </c>
    </row>
    <row r="232" spans="2:16" ht="7.5" customHeight="1" x14ac:dyDescent="0.35">
      <c r="B232" s="14"/>
      <c r="F232" s="95"/>
      <c r="H232" s="14"/>
      <c r="J232" s="16"/>
    </row>
    <row r="233" spans="2:16" x14ac:dyDescent="0.35">
      <c r="B233" s="14"/>
      <c r="F233" s="95"/>
      <c r="H233" s="14"/>
      <c r="J233" s="16"/>
      <c r="O233" s="46" t="e">
        <f ca="1">_xlfn.XLOOKUP(N227,Fragensammlung!A:A,Fragensammlung!E:E,"")</f>
        <v>#N/A</v>
      </c>
    </row>
    <row r="234" spans="2:16" ht="7.5" customHeight="1" x14ac:dyDescent="0.35">
      <c r="B234" s="14"/>
      <c r="F234" s="95"/>
      <c r="H234" s="14"/>
      <c r="J234" s="16"/>
    </row>
    <row r="235" spans="2:16" x14ac:dyDescent="0.35">
      <c r="B235" s="14"/>
      <c r="F235" s="95"/>
      <c r="H235" s="14"/>
      <c r="J235" s="16"/>
      <c r="O235" s="46" t="e">
        <f ca="1">_xlfn.XLOOKUP(N227,Fragensammlung!A:A,Fragensammlung!F:F,"")</f>
        <v>#N/A</v>
      </c>
    </row>
    <row r="236" spans="2:16" ht="7.5" customHeight="1" x14ac:dyDescent="0.35">
      <c r="B236" s="14"/>
      <c r="F236" s="95"/>
      <c r="H236" s="14"/>
      <c r="J236" s="16"/>
    </row>
    <row r="237" spans="2:16" x14ac:dyDescent="0.35">
      <c r="B237" s="14"/>
      <c r="F237" s="95"/>
      <c r="H237" s="14"/>
      <c r="J237" s="16"/>
      <c r="O237" s="46" t="e">
        <f ca="1">_xlfn.XLOOKUP(N227,Fragensammlung!A:A,Fragensammlung!G:G,"")</f>
        <v>#N/A</v>
      </c>
    </row>
    <row r="238" spans="2:16" ht="7.5" customHeight="1" x14ac:dyDescent="0.35">
      <c r="B238" s="14"/>
      <c r="F238" s="95"/>
      <c r="H238" s="14"/>
      <c r="J238" s="16"/>
    </row>
    <row r="239" spans="2:16" x14ac:dyDescent="0.35">
      <c r="B239" s="14"/>
      <c r="F239" s="95"/>
      <c r="H239" s="14"/>
      <c r="J239" s="16"/>
      <c r="O239" s="46" t="e">
        <f ca="1">_xlfn.XLOOKUP(N227,Fragensammlung!A:A,Fragensammlung!H:H,"")</f>
        <v>#N/A</v>
      </c>
    </row>
    <row r="240" spans="2:16" ht="9" customHeight="1" thickBot="1" x14ac:dyDescent="0.4">
      <c r="B240" s="17"/>
      <c r="C240" s="18"/>
      <c r="D240" s="18"/>
      <c r="E240" s="18"/>
      <c r="F240" s="18"/>
      <c r="G240" s="18"/>
      <c r="H240" s="17"/>
      <c r="I240" s="18"/>
      <c r="J240" s="19"/>
    </row>
    <row r="242" spans="2:16" ht="15" thickBot="1" x14ac:dyDescent="0.4"/>
    <row r="243" spans="2:16" ht="6" customHeight="1" x14ac:dyDescent="0.35">
      <c r="B243" s="11"/>
      <c r="C243" s="12"/>
      <c r="D243" s="12"/>
      <c r="E243" s="12"/>
      <c r="F243" s="12"/>
      <c r="G243" s="12"/>
      <c r="H243" s="11"/>
      <c r="I243" s="12"/>
      <c r="J243" s="13"/>
    </row>
    <row r="244" spans="2:16" x14ac:dyDescent="0.35">
      <c r="B244" s="14"/>
      <c r="C244" s="15">
        <v>15</v>
      </c>
      <c r="E244" s="89" t="e">
        <f ca="1">_xlfn.XLOOKUP(N244,Fragensammlung!A:A,Fragensammlung!B:B)</f>
        <v>#N/A</v>
      </c>
      <c r="F244" s="89"/>
      <c r="H244" s="14"/>
      <c r="I244" t="s">
        <v>28</v>
      </c>
      <c r="J244" s="16"/>
      <c r="N244" s="46" t="e">
        <f ca="1">_xlfn.XLOOKUP(C244,Fragensammlung!T:T,Fragensammlung!M:M)</f>
        <v>#N/A</v>
      </c>
      <c r="P244" s="44" t="e">
        <f ca="1">_xlfn.XLOOKUP(N244,Fragensammlung!A:A,Fragensammlung!J:J)</f>
        <v>#N/A</v>
      </c>
    </row>
    <row r="245" spans="2:16" x14ac:dyDescent="0.35">
      <c r="B245" s="14"/>
      <c r="E245" s="89"/>
      <c r="F245" s="89"/>
      <c r="H245" s="14"/>
      <c r="J245" s="16" t="e">
        <f ca="1">"/ "&amp;_xlfn.XLOOKUP(N244,Fragensammlung!A:A,Fragensammlung!K:K)</f>
        <v>#N/A</v>
      </c>
    </row>
    <row r="246" spans="2:16" x14ac:dyDescent="0.35">
      <c r="B246" s="14"/>
      <c r="F246" s="95" t="e">
        <f ca="1">_xlfn.XLOOKUP(N244,Fragensammlung!A:A,Fragensammlung!I:I,"")</f>
        <v>#N/A</v>
      </c>
      <c r="H246" s="14"/>
      <c r="J246" s="16"/>
      <c r="O246" s="46" t="e">
        <f ca="1">_xlfn.XLOOKUP(N244,Fragensammlung!A:A,Fragensammlung!C:C,"")</f>
        <v>#N/A</v>
      </c>
    </row>
    <row r="247" spans="2:16" ht="7.5" customHeight="1" x14ac:dyDescent="0.35">
      <c r="B247" s="14"/>
      <c r="F247" s="95"/>
      <c r="H247" s="14"/>
      <c r="J247" s="16"/>
    </row>
    <row r="248" spans="2:16" x14ac:dyDescent="0.35">
      <c r="B248" s="14"/>
      <c r="F248" s="95"/>
      <c r="H248" s="14"/>
      <c r="J248" s="16"/>
      <c r="O248" s="46" t="e">
        <f ca="1">_xlfn.XLOOKUP(N244,Fragensammlung!A:A,Fragensammlung!D:D,"")</f>
        <v>#N/A</v>
      </c>
    </row>
    <row r="249" spans="2:16" ht="7.5" customHeight="1" x14ac:dyDescent="0.35">
      <c r="B249" s="14"/>
      <c r="F249" s="95"/>
      <c r="H249" s="14"/>
      <c r="J249" s="16"/>
    </row>
    <row r="250" spans="2:16" x14ac:dyDescent="0.35">
      <c r="B250" s="14"/>
      <c r="F250" s="95"/>
      <c r="H250" s="14"/>
      <c r="J250" s="16"/>
      <c r="O250" s="46" t="e">
        <f ca="1">_xlfn.XLOOKUP(N244,Fragensammlung!A:A,Fragensammlung!E:E,"")</f>
        <v>#N/A</v>
      </c>
    </row>
    <row r="251" spans="2:16" ht="7.5" customHeight="1" x14ac:dyDescent="0.35">
      <c r="B251" s="14"/>
      <c r="F251" s="95"/>
      <c r="H251" s="14"/>
      <c r="J251" s="16"/>
    </row>
    <row r="252" spans="2:16" x14ac:dyDescent="0.35">
      <c r="B252" s="14"/>
      <c r="F252" s="95"/>
      <c r="H252" s="14"/>
      <c r="J252" s="16"/>
      <c r="O252" s="46" t="e">
        <f ca="1">_xlfn.XLOOKUP(N244,Fragensammlung!A:A,Fragensammlung!F:F,"")</f>
        <v>#N/A</v>
      </c>
    </row>
    <row r="253" spans="2:16" ht="7.5" customHeight="1" x14ac:dyDescent="0.35">
      <c r="B253" s="14"/>
      <c r="F253" s="95"/>
      <c r="H253" s="14"/>
      <c r="J253" s="16"/>
    </row>
    <row r="254" spans="2:16" x14ac:dyDescent="0.35">
      <c r="B254" s="14"/>
      <c r="F254" s="95"/>
      <c r="H254" s="14"/>
      <c r="J254" s="16"/>
      <c r="O254" s="46" t="e">
        <f ca="1">_xlfn.XLOOKUP(N244,Fragensammlung!A:A,Fragensammlung!G:G,"")</f>
        <v>#N/A</v>
      </c>
    </row>
    <row r="255" spans="2:16" ht="7.5" customHeight="1" x14ac:dyDescent="0.35">
      <c r="B255" s="14"/>
      <c r="F255" s="95"/>
      <c r="H255" s="14"/>
      <c r="J255" s="16"/>
    </row>
    <row r="256" spans="2:16" x14ac:dyDescent="0.35">
      <c r="B256" s="14"/>
      <c r="F256" s="95"/>
      <c r="H256" s="14"/>
      <c r="J256" s="16"/>
      <c r="O256" s="46" t="e">
        <f ca="1">_xlfn.XLOOKUP(N244,Fragensammlung!A:A,Fragensammlung!H:H,"")</f>
        <v>#N/A</v>
      </c>
    </row>
    <row r="257" spans="2:16" ht="9" customHeight="1" thickBot="1" x14ac:dyDescent="0.4">
      <c r="B257" s="17"/>
      <c r="C257" s="18"/>
      <c r="D257" s="18"/>
      <c r="E257" s="18"/>
      <c r="F257" s="18"/>
      <c r="G257" s="18"/>
      <c r="H257" s="17"/>
      <c r="I257" s="18"/>
      <c r="J257" s="19"/>
    </row>
    <row r="259" spans="2:16" ht="15" thickBot="1" x14ac:dyDescent="0.4"/>
    <row r="260" spans="2:16" ht="6" customHeight="1" x14ac:dyDescent="0.35">
      <c r="B260" s="11"/>
      <c r="C260" s="12"/>
      <c r="D260" s="12"/>
      <c r="E260" s="12"/>
      <c r="F260" s="12"/>
      <c r="G260" s="12"/>
      <c r="H260" s="11"/>
      <c r="I260" s="12"/>
      <c r="J260" s="13"/>
    </row>
    <row r="261" spans="2:16" x14ac:dyDescent="0.35">
      <c r="B261" s="14"/>
      <c r="C261" s="15">
        <v>16</v>
      </c>
      <c r="E261" s="89" t="e">
        <f ca="1">_xlfn.XLOOKUP(N261,Fragensammlung!A:A,Fragensammlung!B:B)</f>
        <v>#N/A</v>
      </c>
      <c r="F261" s="89"/>
      <c r="H261" s="14"/>
      <c r="I261" t="s">
        <v>28</v>
      </c>
      <c r="J261" s="16"/>
      <c r="N261" s="46" t="e">
        <f ca="1">_xlfn.XLOOKUP(C261,Fragensammlung!T:T,Fragensammlung!M:M)</f>
        <v>#N/A</v>
      </c>
      <c r="P261" s="44" t="e">
        <f ca="1">_xlfn.XLOOKUP(N261,Fragensammlung!A:A,Fragensammlung!J:J)</f>
        <v>#N/A</v>
      </c>
    </row>
    <row r="262" spans="2:16" x14ac:dyDescent="0.35">
      <c r="B262" s="14"/>
      <c r="E262" s="89"/>
      <c r="F262" s="89"/>
      <c r="H262" s="14"/>
      <c r="J262" s="16" t="e">
        <f ca="1">"/ "&amp;_xlfn.XLOOKUP(N261,Fragensammlung!A:A,Fragensammlung!K:K)</f>
        <v>#N/A</v>
      </c>
    </row>
    <row r="263" spans="2:16" x14ac:dyDescent="0.35">
      <c r="B263" s="14"/>
      <c r="F263" s="95" t="e">
        <f ca="1">_xlfn.XLOOKUP(N261,Fragensammlung!A:A,Fragensammlung!I:I,"")</f>
        <v>#N/A</v>
      </c>
      <c r="H263" s="14"/>
      <c r="J263" s="16"/>
      <c r="O263" s="46" t="e">
        <f ca="1">_xlfn.XLOOKUP(N261,Fragensammlung!A:A,Fragensammlung!C:C,"")</f>
        <v>#N/A</v>
      </c>
    </row>
    <row r="264" spans="2:16" ht="7.5" customHeight="1" x14ac:dyDescent="0.35">
      <c r="B264" s="14"/>
      <c r="F264" s="95"/>
      <c r="H264" s="14"/>
      <c r="J264" s="16"/>
    </row>
    <row r="265" spans="2:16" x14ac:dyDescent="0.35">
      <c r="B265" s="14"/>
      <c r="F265" s="95"/>
      <c r="H265" s="14"/>
      <c r="J265" s="16"/>
      <c r="O265" s="46" t="e">
        <f ca="1">_xlfn.XLOOKUP(N261,Fragensammlung!A:A,Fragensammlung!D:D,"")</f>
        <v>#N/A</v>
      </c>
    </row>
    <row r="266" spans="2:16" ht="7.5" customHeight="1" x14ac:dyDescent="0.35">
      <c r="B266" s="14"/>
      <c r="F266" s="95"/>
      <c r="H266" s="14"/>
      <c r="J266" s="16"/>
    </row>
    <row r="267" spans="2:16" x14ac:dyDescent="0.35">
      <c r="B267" s="14"/>
      <c r="F267" s="95"/>
      <c r="H267" s="14"/>
      <c r="J267" s="16"/>
      <c r="O267" s="46" t="e">
        <f ca="1">_xlfn.XLOOKUP(N261,Fragensammlung!A:A,Fragensammlung!E:E,"")</f>
        <v>#N/A</v>
      </c>
    </row>
    <row r="268" spans="2:16" ht="7.5" customHeight="1" x14ac:dyDescent="0.35">
      <c r="B268" s="14"/>
      <c r="F268" s="95"/>
      <c r="H268" s="14"/>
      <c r="J268" s="16"/>
    </row>
    <row r="269" spans="2:16" x14ac:dyDescent="0.35">
      <c r="B269" s="14"/>
      <c r="F269" s="95"/>
      <c r="H269" s="14"/>
      <c r="J269" s="16"/>
      <c r="O269" s="46" t="e">
        <f ca="1">_xlfn.XLOOKUP(N261,Fragensammlung!A:A,Fragensammlung!F:F,"")</f>
        <v>#N/A</v>
      </c>
    </row>
    <row r="270" spans="2:16" ht="7.5" customHeight="1" x14ac:dyDescent="0.35">
      <c r="B270" s="14"/>
      <c r="F270" s="95"/>
      <c r="H270" s="14"/>
      <c r="J270" s="16"/>
    </row>
    <row r="271" spans="2:16" x14ac:dyDescent="0.35">
      <c r="B271" s="14"/>
      <c r="F271" s="95"/>
      <c r="H271" s="14"/>
      <c r="J271" s="16"/>
      <c r="O271" s="46" t="e">
        <f ca="1">_xlfn.XLOOKUP(N261,Fragensammlung!A:A,Fragensammlung!G:G,"")</f>
        <v>#N/A</v>
      </c>
    </row>
    <row r="272" spans="2:16" ht="7.5" customHeight="1" x14ac:dyDescent="0.35">
      <c r="B272" s="14"/>
      <c r="F272" s="95"/>
      <c r="H272" s="14"/>
      <c r="J272" s="16"/>
    </row>
    <row r="273" spans="2:16" x14ac:dyDescent="0.35">
      <c r="B273" s="14"/>
      <c r="F273" s="95"/>
      <c r="H273" s="14"/>
      <c r="J273" s="16"/>
      <c r="O273" s="46" t="e">
        <f ca="1">_xlfn.XLOOKUP(N261,Fragensammlung!A:A,Fragensammlung!H:H,"")</f>
        <v>#N/A</v>
      </c>
    </row>
    <row r="274" spans="2:16" ht="9" customHeight="1" thickBot="1" x14ac:dyDescent="0.4">
      <c r="B274" s="17"/>
      <c r="C274" s="18"/>
      <c r="D274" s="18"/>
      <c r="E274" s="18"/>
      <c r="F274" s="18"/>
      <c r="G274" s="18"/>
      <c r="H274" s="17"/>
      <c r="I274" s="18"/>
      <c r="J274" s="19"/>
    </row>
    <row r="275" spans="2:16" ht="32.15" customHeight="1" x14ac:dyDescent="0.35"/>
    <row r="276" spans="2:16" ht="15" thickBot="1" x14ac:dyDescent="0.4"/>
    <row r="277" spans="2:16" ht="6" customHeight="1" x14ac:dyDescent="0.35">
      <c r="B277" s="11"/>
      <c r="C277" s="12"/>
      <c r="D277" s="12"/>
      <c r="E277" s="12"/>
      <c r="F277" s="12"/>
      <c r="G277" s="12"/>
      <c r="H277" s="11"/>
      <c r="I277" s="12"/>
      <c r="J277" s="13"/>
    </row>
    <row r="278" spans="2:16" x14ac:dyDescent="0.35">
      <c r="B278" s="14"/>
      <c r="C278" s="15">
        <v>17</v>
      </c>
      <c r="E278" s="89" t="e">
        <f ca="1">_xlfn.XLOOKUP(N278,Fragensammlung!A:A,Fragensammlung!B:B)</f>
        <v>#N/A</v>
      </c>
      <c r="F278" s="89"/>
      <c r="H278" s="14"/>
      <c r="I278" t="s">
        <v>28</v>
      </c>
      <c r="J278" s="16"/>
      <c r="N278" s="46" t="e">
        <f ca="1">_xlfn.XLOOKUP(C278,Fragensammlung!T:T,Fragensammlung!M:M)</f>
        <v>#N/A</v>
      </c>
      <c r="P278" s="44" t="e">
        <f ca="1">_xlfn.XLOOKUP(N278,Fragensammlung!A:A,Fragensammlung!J:J)</f>
        <v>#N/A</v>
      </c>
    </row>
    <row r="279" spans="2:16" x14ac:dyDescent="0.35">
      <c r="B279" s="14"/>
      <c r="E279" s="89"/>
      <c r="F279" s="89"/>
      <c r="H279" s="14"/>
      <c r="J279" s="16" t="e">
        <f ca="1">"/ "&amp;_xlfn.XLOOKUP(N278,Fragensammlung!A:A,Fragensammlung!K:K)</f>
        <v>#N/A</v>
      </c>
    </row>
    <row r="280" spans="2:16" x14ac:dyDescent="0.35">
      <c r="B280" s="14"/>
      <c r="F280" s="95" t="e">
        <f ca="1">_xlfn.XLOOKUP(N278,Fragensammlung!A:A,Fragensammlung!I:I,"")</f>
        <v>#N/A</v>
      </c>
      <c r="H280" s="14"/>
      <c r="J280" s="16"/>
      <c r="O280" s="46" t="e">
        <f ca="1">_xlfn.XLOOKUP(N278,Fragensammlung!A:A,Fragensammlung!C:C,"")</f>
        <v>#N/A</v>
      </c>
    </row>
    <row r="281" spans="2:16" ht="7.5" customHeight="1" x14ac:dyDescent="0.35">
      <c r="B281" s="14"/>
      <c r="F281" s="95"/>
      <c r="H281" s="14"/>
      <c r="J281" s="16"/>
    </row>
    <row r="282" spans="2:16" x14ac:dyDescent="0.35">
      <c r="B282" s="14"/>
      <c r="F282" s="95"/>
      <c r="H282" s="14"/>
      <c r="J282" s="16"/>
      <c r="O282" s="46" t="e">
        <f ca="1">_xlfn.XLOOKUP(N278,Fragensammlung!A:A,Fragensammlung!D:D,"")</f>
        <v>#N/A</v>
      </c>
    </row>
    <row r="283" spans="2:16" ht="7.5" customHeight="1" x14ac:dyDescent="0.35">
      <c r="B283" s="14"/>
      <c r="F283" s="95"/>
      <c r="H283" s="14"/>
      <c r="J283" s="16"/>
    </row>
    <row r="284" spans="2:16" x14ac:dyDescent="0.35">
      <c r="B284" s="14"/>
      <c r="F284" s="95"/>
      <c r="H284" s="14"/>
      <c r="J284" s="16"/>
      <c r="O284" s="46" t="e">
        <f ca="1">_xlfn.XLOOKUP(N278,Fragensammlung!A:A,Fragensammlung!E:E,"")</f>
        <v>#N/A</v>
      </c>
    </row>
    <row r="285" spans="2:16" ht="7.5" customHeight="1" x14ac:dyDescent="0.35">
      <c r="B285" s="14"/>
      <c r="F285" s="95"/>
      <c r="H285" s="14"/>
      <c r="J285" s="16"/>
    </row>
    <row r="286" spans="2:16" x14ac:dyDescent="0.35">
      <c r="B286" s="14"/>
      <c r="F286" s="95"/>
      <c r="H286" s="14"/>
      <c r="J286" s="16"/>
      <c r="O286" s="46" t="e">
        <f ca="1">_xlfn.XLOOKUP(N278,Fragensammlung!A:A,Fragensammlung!F:F,"")</f>
        <v>#N/A</v>
      </c>
    </row>
    <row r="287" spans="2:16" ht="7.5" customHeight="1" x14ac:dyDescent="0.35">
      <c r="B287" s="14"/>
      <c r="F287" s="95"/>
      <c r="H287" s="14"/>
      <c r="J287" s="16"/>
    </row>
    <row r="288" spans="2:16" x14ac:dyDescent="0.35">
      <c r="B288" s="14"/>
      <c r="F288" s="95"/>
      <c r="H288" s="14"/>
      <c r="J288" s="16"/>
      <c r="O288" s="46" t="e">
        <f ca="1">_xlfn.XLOOKUP(N278,Fragensammlung!A:A,Fragensammlung!G:G,"")</f>
        <v>#N/A</v>
      </c>
    </row>
    <row r="289" spans="2:16" ht="7.5" customHeight="1" x14ac:dyDescent="0.35">
      <c r="B289" s="14"/>
      <c r="F289" s="95"/>
      <c r="H289" s="14"/>
      <c r="J289" s="16"/>
    </row>
    <row r="290" spans="2:16" x14ac:dyDescent="0.35">
      <c r="B290" s="14"/>
      <c r="F290" s="95"/>
      <c r="H290" s="14"/>
      <c r="J290" s="16"/>
      <c r="O290" s="46" t="e">
        <f ca="1">_xlfn.XLOOKUP(N278,Fragensammlung!A:A,Fragensammlung!H:H,"")</f>
        <v>#N/A</v>
      </c>
    </row>
    <row r="291" spans="2:16" ht="9" customHeight="1" thickBot="1" x14ac:dyDescent="0.4">
      <c r="B291" s="17"/>
      <c r="C291" s="18"/>
      <c r="D291" s="18"/>
      <c r="E291" s="18"/>
      <c r="F291" s="18"/>
      <c r="G291" s="18"/>
      <c r="H291" s="17"/>
      <c r="I291" s="18"/>
      <c r="J291" s="19"/>
    </row>
    <row r="293" spans="2:16" ht="15" thickBot="1" x14ac:dyDescent="0.4"/>
    <row r="294" spans="2:16" ht="6" customHeight="1" x14ac:dyDescent="0.35">
      <c r="B294" s="11"/>
      <c r="C294" s="12"/>
      <c r="D294" s="12"/>
      <c r="E294" s="12"/>
      <c r="F294" s="12"/>
      <c r="G294" s="12"/>
      <c r="H294" s="11"/>
      <c r="I294" s="12"/>
      <c r="J294" s="13"/>
    </row>
    <row r="295" spans="2:16" x14ac:dyDescent="0.35">
      <c r="B295" s="14"/>
      <c r="C295" s="15">
        <v>18</v>
      </c>
      <c r="E295" s="89" t="e">
        <f ca="1">_xlfn.XLOOKUP(N295,Fragensammlung!A:A,Fragensammlung!B:B)</f>
        <v>#N/A</v>
      </c>
      <c r="F295" s="89"/>
      <c r="H295" s="14"/>
      <c r="I295" t="s">
        <v>28</v>
      </c>
      <c r="J295" s="16"/>
      <c r="N295" s="46" t="e">
        <f ca="1">_xlfn.XLOOKUP(C295,Fragensammlung!T:T,Fragensammlung!M:M)</f>
        <v>#N/A</v>
      </c>
      <c r="P295" s="44" t="e">
        <f ca="1">_xlfn.XLOOKUP(N295,Fragensammlung!A:A,Fragensammlung!J:J)</f>
        <v>#N/A</v>
      </c>
    </row>
    <row r="296" spans="2:16" x14ac:dyDescent="0.35">
      <c r="B296" s="14"/>
      <c r="E296" s="89"/>
      <c r="F296" s="89"/>
      <c r="H296" s="14"/>
      <c r="J296" s="16" t="e">
        <f ca="1">"/ "&amp;_xlfn.XLOOKUP(N295,Fragensammlung!A:A,Fragensammlung!K:K)</f>
        <v>#N/A</v>
      </c>
    </row>
    <row r="297" spans="2:16" x14ac:dyDescent="0.35">
      <c r="B297" s="14"/>
      <c r="F297" s="95" t="e">
        <f ca="1">_xlfn.XLOOKUP(N295,Fragensammlung!A:A,Fragensammlung!I:I,"")</f>
        <v>#N/A</v>
      </c>
      <c r="H297" s="14"/>
      <c r="J297" s="16"/>
      <c r="O297" s="46" t="e">
        <f ca="1">_xlfn.XLOOKUP(N295,Fragensammlung!A:A,Fragensammlung!C:C,"")</f>
        <v>#N/A</v>
      </c>
    </row>
    <row r="298" spans="2:16" ht="7.5" customHeight="1" x14ac:dyDescent="0.35">
      <c r="B298" s="14"/>
      <c r="F298" s="95"/>
      <c r="H298" s="14"/>
      <c r="J298" s="16"/>
    </row>
    <row r="299" spans="2:16" x14ac:dyDescent="0.35">
      <c r="B299" s="14"/>
      <c r="F299" s="95"/>
      <c r="H299" s="14"/>
      <c r="J299" s="16"/>
      <c r="O299" s="46" t="e">
        <f ca="1">_xlfn.XLOOKUP(N295,Fragensammlung!A:A,Fragensammlung!D:D,"")</f>
        <v>#N/A</v>
      </c>
    </row>
    <row r="300" spans="2:16" ht="7.5" customHeight="1" x14ac:dyDescent="0.35">
      <c r="B300" s="14"/>
      <c r="F300" s="95"/>
      <c r="H300" s="14"/>
      <c r="J300" s="16"/>
    </row>
    <row r="301" spans="2:16" x14ac:dyDescent="0.35">
      <c r="B301" s="14"/>
      <c r="F301" s="95"/>
      <c r="H301" s="14"/>
      <c r="J301" s="16"/>
      <c r="O301" s="46" t="e">
        <f ca="1">_xlfn.XLOOKUP(N295,Fragensammlung!A:A,Fragensammlung!E:E,"")</f>
        <v>#N/A</v>
      </c>
    </row>
    <row r="302" spans="2:16" ht="7.5" customHeight="1" x14ac:dyDescent="0.35">
      <c r="B302" s="14"/>
      <c r="F302" s="95"/>
      <c r="H302" s="14"/>
      <c r="J302" s="16"/>
    </row>
    <row r="303" spans="2:16" x14ac:dyDescent="0.35">
      <c r="B303" s="14"/>
      <c r="F303" s="95"/>
      <c r="H303" s="14"/>
      <c r="J303" s="16"/>
      <c r="O303" s="46" t="e">
        <f ca="1">_xlfn.XLOOKUP(N295,Fragensammlung!A:A,Fragensammlung!F:F,"")</f>
        <v>#N/A</v>
      </c>
    </row>
    <row r="304" spans="2:16" ht="7.5" customHeight="1" x14ac:dyDescent="0.35">
      <c r="B304" s="14"/>
      <c r="F304" s="95"/>
      <c r="H304" s="14"/>
      <c r="J304" s="16"/>
    </row>
    <row r="305" spans="2:16" x14ac:dyDescent="0.35">
      <c r="B305" s="14"/>
      <c r="F305" s="95"/>
      <c r="H305" s="14"/>
      <c r="J305" s="16"/>
      <c r="O305" s="46" t="e">
        <f ca="1">_xlfn.XLOOKUP(N295,Fragensammlung!A:A,Fragensammlung!G:G,"")</f>
        <v>#N/A</v>
      </c>
    </row>
    <row r="306" spans="2:16" ht="7.5" customHeight="1" x14ac:dyDescent="0.35">
      <c r="B306" s="14"/>
      <c r="F306" s="95"/>
      <c r="H306" s="14"/>
      <c r="J306" s="16"/>
    </row>
    <row r="307" spans="2:16" x14ac:dyDescent="0.35">
      <c r="B307" s="14"/>
      <c r="F307" s="95"/>
      <c r="H307" s="14"/>
      <c r="J307" s="16"/>
      <c r="O307" s="46" t="e">
        <f ca="1">_xlfn.XLOOKUP(N295,Fragensammlung!A:A,Fragensammlung!H:H,"")</f>
        <v>#N/A</v>
      </c>
    </row>
    <row r="308" spans="2:16" ht="9" customHeight="1" thickBot="1" x14ac:dyDescent="0.4">
      <c r="B308" s="17"/>
      <c r="C308" s="18"/>
      <c r="D308" s="18"/>
      <c r="E308" s="18"/>
      <c r="F308" s="18"/>
      <c r="G308" s="18"/>
      <c r="H308" s="17"/>
      <c r="I308" s="18"/>
      <c r="J308" s="19"/>
    </row>
    <row r="310" spans="2:16" ht="15" thickBot="1" x14ac:dyDescent="0.4"/>
    <row r="311" spans="2:16" ht="6" customHeight="1" x14ac:dyDescent="0.35">
      <c r="B311" s="11"/>
      <c r="C311" s="12"/>
      <c r="D311" s="12"/>
      <c r="E311" s="12"/>
      <c r="F311" s="12"/>
      <c r="G311" s="12"/>
      <c r="H311" s="11"/>
      <c r="I311" s="12"/>
      <c r="J311" s="13"/>
    </row>
    <row r="312" spans="2:16" x14ac:dyDescent="0.35">
      <c r="B312" s="14"/>
      <c r="C312" s="15">
        <v>19</v>
      </c>
      <c r="E312" s="50" t="e">
        <f ca="1">_xlfn.XLOOKUP(N312,Fragensammlung!A:A,Fragensammlung!B:B)</f>
        <v>#N/A</v>
      </c>
      <c r="F312" s="50"/>
      <c r="H312" s="14"/>
      <c r="I312" t="s">
        <v>28</v>
      </c>
      <c r="J312" s="16"/>
      <c r="N312" s="46" t="e">
        <f ca="1">_xlfn.XLOOKUP(C312,Fragensammlung!T:T,Fragensammlung!M:M)</f>
        <v>#N/A</v>
      </c>
      <c r="P312" s="44" t="e">
        <f ca="1">_xlfn.XLOOKUP(N312,Fragensammlung!A:A,Fragensammlung!J:J)</f>
        <v>#N/A</v>
      </c>
    </row>
    <row r="313" spans="2:16" x14ac:dyDescent="0.35">
      <c r="B313" s="14"/>
      <c r="E313" s="50"/>
      <c r="F313" s="50"/>
      <c r="H313" s="14"/>
      <c r="J313" s="16" t="e">
        <f ca="1">"/ "&amp;_xlfn.XLOOKUP(N312,Fragensammlung!A:A,Fragensammlung!K:K)</f>
        <v>#N/A</v>
      </c>
    </row>
    <row r="314" spans="2:16" x14ac:dyDescent="0.35">
      <c r="B314" s="14"/>
      <c r="F314" s="95" t="e">
        <f ca="1">_xlfn.XLOOKUP(N312,Fragensammlung!A:A,Fragensammlung!I:I,"")</f>
        <v>#N/A</v>
      </c>
      <c r="H314" s="14"/>
      <c r="J314" s="16"/>
      <c r="O314" s="46" t="e">
        <f ca="1">_xlfn.XLOOKUP(N312,Fragensammlung!A:A,Fragensammlung!C:C,"")</f>
        <v>#N/A</v>
      </c>
    </row>
    <row r="315" spans="2:16" ht="7.5" customHeight="1" x14ac:dyDescent="0.35">
      <c r="B315" s="14"/>
      <c r="F315" s="95"/>
      <c r="H315" s="14"/>
      <c r="J315" s="16"/>
    </row>
    <row r="316" spans="2:16" x14ac:dyDescent="0.35">
      <c r="B316" s="14"/>
      <c r="F316" s="95"/>
      <c r="H316" s="14"/>
      <c r="J316" s="16"/>
      <c r="O316" s="46" t="e">
        <f ca="1">_xlfn.XLOOKUP(N312,Fragensammlung!A:A,Fragensammlung!D:D,"")</f>
        <v>#N/A</v>
      </c>
    </row>
    <row r="317" spans="2:16" ht="7.5" customHeight="1" x14ac:dyDescent="0.35">
      <c r="B317" s="14"/>
      <c r="F317" s="95"/>
      <c r="H317" s="14"/>
      <c r="J317" s="16"/>
    </row>
    <row r="318" spans="2:16" x14ac:dyDescent="0.35">
      <c r="B318" s="14"/>
      <c r="F318" s="95"/>
      <c r="H318" s="14"/>
      <c r="J318" s="16"/>
      <c r="O318" s="46" t="e">
        <f ca="1">_xlfn.XLOOKUP(N312,Fragensammlung!A:A,Fragensammlung!E:E,"")</f>
        <v>#N/A</v>
      </c>
    </row>
    <row r="319" spans="2:16" ht="7.5" customHeight="1" x14ac:dyDescent="0.35">
      <c r="B319" s="14"/>
      <c r="F319" s="95"/>
      <c r="H319" s="14"/>
      <c r="J319" s="16"/>
    </row>
    <row r="320" spans="2:16" x14ac:dyDescent="0.35">
      <c r="B320" s="14"/>
      <c r="F320" s="95"/>
      <c r="H320" s="14"/>
      <c r="J320" s="16"/>
      <c r="O320" s="46" t="e">
        <f ca="1">_xlfn.XLOOKUP(N312,Fragensammlung!A:A,Fragensammlung!F:F,"")</f>
        <v>#N/A</v>
      </c>
    </row>
    <row r="321" spans="2:16" ht="7.5" customHeight="1" x14ac:dyDescent="0.35">
      <c r="B321" s="14"/>
      <c r="F321" s="95"/>
      <c r="H321" s="14"/>
      <c r="J321" s="16"/>
    </row>
    <row r="322" spans="2:16" x14ac:dyDescent="0.35">
      <c r="B322" s="14"/>
      <c r="F322" s="95"/>
      <c r="H322" s="14"/>
      <c r="J322" s="16"/>
      <c r="O322" s="46" t="e">
        <f ca="1">_xlfn.XLOOKUP(N312,Fragensammlung!A:A,Fragensammlung!G:G,"")</f>
        <v>#N/A</v>
      </c>
    </row>
    <row r="323" spans="2:16" ht="7.5" customHeight="1" x14ac:dyDescent="0.35">
      <c r="B323" s="14"/>
      <c r="F323" s="95"/>
      <c r="H323" s="14"/>
      <c r="J323" s="16"/>
    </row>
    <row r="324" spans="2:16" x14ac:dyDescent="0.35">
      <c r="B324" s="14"/>
      <c r="F324" s="95"/>
      <c r="H324" s="14"/>
      <c r="J324" s="16"/>
      <c r="O324" s="46" t="e">
        <f ca="1">_xlfn.XLOOKUP(N312,Fragensammlung!A:A,Fragensammlung!H:H,"")</f>
        <v>#N/A</v>
      </c>
    </row>
    <row r="325" spans="2:16" ht="9" customHeight="1" thickBot="1" x14ac:dyDescent="0.4">
      <c r="B325" s="17"/>
      <c r="C325" s="18"/>
      <c r="D325" s="18"/>
      <c r="E325" s="18"/>
      <c r="F325" s="18"/>
      <c r="G325" s="18"/>
      <c r="H325" s="17"/>
      <c r="I325" s="18"/>
      <c r="J325" s="19"/>
    </row>
    <row r="327" spans="2:16" ht="15" thickBot="1" x14ac:dyDescent="0.4"/>
    <row r="328" spans="2:16" ht="6" customHeight="1" x14ac:dyDescent="0.35">
      <c r="B328" s="11"/>
      <c r="C328" s="12"/>
      <c r="D328" s="12"/>
      <c r="E328" s="12"/>
      <c r="F328" s="12"/>
      <c r="G328" s="12"/>
      <c r="H328" s="11"/>
      <c r="I328" s="12"/>
      <c r="J328" s="13"/>
    </row>
    <row r="329" spans="2:16" x14ac:dyDescent="0.35">
      <c r="B329" s="14"/>
      <c r="C329" s="15">
        <v>20</v>
      </c>
      <c r="E329" s="89" t="e">
        <f ca="1">_xlfn.XLOOKUP(N329,Fragensammlung!A:A,Fragensammlung!B:B)</f>
        <v>#N/A</v>
      </c>
      <c r="F329" s="89"/>
      <c r="H329" s="14"/>
      <c r="I329" t="s">
        <v>28</v>
      </c>
      <c r="J329" s="16"/>
      <c r="N329" s="46" t="e">
        <f ca="1">_xlfn.XLOOKUP(C329,Fragensammlung!T:T,Fragensammlung!M:M)</f>
        <v>#N/A</v>
      </c>
      <c r="P329" s="44" t="e">
        <f ca="1">_xlfn.XLOOKUP(N329,Fragensammlung!A:A,Fragensammlung!J:J)</f>
        <v>#N/A</v>
      </c>
    </row>
    <row r="330" spans="2:16" x14ac:dyDescent="0.35">
      <c r="B330" s="14"/>
      <c r="E330" s="89"/>
      <c r="F330" s="89"/>
      <c r="H330" s="14"/>
      <c r="J330" s="16" t="e">
        <f ca="1">"/ "&amp;_xlfn.XLOOKUP(N329,Fragensammlung!A:A,Fragensammlung!K:K)</f>
        <v>#N/A</v>
      </c>
    </row>
    <row r="331" spans="2:16" x14ac:dyDescent="0.35">
      <c r="B331" s="14"/>
      <c r="F331" s="95" t="e">
        <f ca="1">_xlfn.XLOOKUP(N329,Fragensammlung!A:A,Fragensammlung!I:I,"")</f>
        <v>#N/A</v>
      </c>
      <c r="H331" s="14"/>
      <c r="J331" s="16"/>
      <c r="O331" s="46" t="e">
        <f ca="1">_xlfn.XLOOKUP(N329,Fragensammlung!A:A,Fragensammlung!C:C,"")</f>
        <v>#N/A</v>
      </c>
    </row>
    <row r="332" spans="2:16" ht="7.5" customHeight="1" x14ac:dyDescent="0.35">
      <c r="B332" s="14"/>
      <c r="F332" s="95"/>
      <c r="H332" s="14"/>
      <c r="J332" s="16"/>
    </row>
    <row r="333" spans="2:16" x14ac:dyDescent="0.35">
      <c r="B333" s="14"/>
      <c r="F333" s="95"/>
      <c r="H333" s="14"/>
      <c r="J333" s="16"/>
      <c r="O333" s="46" t="e">
        <f ca="1">_xlfn.XLOOKUP(N329,Fragensammlung!A:A,Fragensammlung!D:D,"")</f>
        <v>#N/A</v>
      </c>
    </row>
    <row r="334" spans="2:16" ht="7.5" customHeight="1" x14ac:dyDescent="0.35">
      <c r="B334" s="14"/>
      <c r="F334" s="95"/>
      <c r="H334" s="14"/>
      <c r="J334" s="16"/>
    </row>
    <row r="335" spans="2:16" x14ac:dyDescent="0.35">
      <c r="B335" s="14"/>
      <c r="F335" s="95"/>
      <c r="H335" s="14"/>
      <c r="J335" s="16"/>
      <c r="O335" s="46" t="e">
        <f ca="1">_xlfn.XLOOKUP(N329,Fragensammlung!A:A,Fragensammlung!E:E,"")</f>
        <v>#N/A</v>
      </c>
    </row>
    <row r="336" spans="2:16" ht="7.5" customHeight="1" x14ac:dyDescent="0.35">
      <c r="B336" s="14"/>
      <c r="F336" s="95"/>
      <c r="H336" s="14"/>
      <c r="J336" s="16"/>
    </row>
    <row r="337" spans="2:15" x14ac:dyDescent="0.35">
      <c r="B337" s="14"/>
      <c r="F337" s="95"/>
      <c r="H337" s="14"/>
      <c r="J337" s="16"/>
      <c r="O337" s="46" t="e">
        <f ca="1">_xlfn.XLOOKUP(N329,Fragensammlung!A:A,Fragensammlung!F:F,"")</f>
        <v>#N/A</v>
      </c>
    </row>
    <row r="338" spans="2:15" ht="7.5" customHeight="1" x14ac:dyDescent="0.35">
      <c r="B338" s="14"/>
      <c r="F338" s="95"/>
      <c r="H338" s="14"/>
      <c r="J338" s="16"/>
    </row>
    <row r="339" spans="2:15" x14ac:dyDescent="0.35">
      <c r="B339" s="14"/>
      <c r="F339" s="95"/>
      <c r="H339" s="14"/>
      <c r="J339" s="16"/>
      <c r="O339" s="46" t="e">
        <f ca="1">_xlfn.XLOOKUP(N329,Fragensammlung!A:A,Fragensammlung!G:G,"")</f>
        <v>#N/A</v>
      </c>
    </row>
    <row r="340" spans="2:15" ht="7.5" customHeight="1" x14ac:dyDescent="0.35">
      <c r="B340" s="14"/>
      <c r="F340" s="95"/>
      <c r="H340" s="14"/>
      <c r="J340" s="16"/>
    </row>
    <row r="341" spans="2:15" x14ac:dyDescent="0.35">
      <c r="B341" s="14"/>
      <c r="F341" s="95"/>
      <c r="H341" s="14"/>
      <c r="J341" s="16"/>
      <c r="O341" s="46" t="e">
        <f ca="1">_xlfn.XLOOKUP(N329,Fragensammlung!A:A,Fragensammlung!H:H,"")</f>
        <v>#N/A</v>
      </c>
    </row>
    <row r="342" spans="2:15" ht="9" customHeight="1" thickBot="1" x14ac:dyDescent="0.4">
      <c r="B342" s="17"/>
      <c r="C342" s="18"/>
      <c r="D342" s="18"/>
      <c r="E342" s="18"/>
      <c r="F342" s="18"/>
      <c r="G342" s="18"/>
      <c r="H342" s="17"/>
      <c r="I342" s="18"/>
      <c r="J342" s="19"/>
    </row>
  </sheetData>
  <sheetProtection algorithmName="SHA-512" hashValue="q8C4AA0Ns4dF9/JWeeGvcnw2h6o0MJg2ns2AV2sYzbxWhlFK2GNLZHq7pWVPoWrpSCzMQ+iVUb5WCSAp+xMHXg==" saltValue="ZmbpkkoKOUI58lzOqFm/Vw==" spinCount="100000" sheet="1" objects="1" scenarios="1" selectLockedCells="1"/>
  <mergeCells count="39">
    <mergeCell ref="E6:F7"/>
    <mergeCell ref="E23:F24"/>
    <mergeCell ref="E40:F41"/>
    <mergeCell ref="E57:F58"/>
    <mergeCell ref="E74:F75"/>
    <mergeCell ref="F8:F18"/>
    <mergeCell ref="F25:F35"/>
    <mergeCell ref="F42:F52"/>
    <mergeCell ref="F59:F69"/>
    <mergeCell ref="F76:F86"/>
    <mergeCell ref="F93:F103"/>
    <mergeCell ref="F110:F120"/>
    <mergeCell ref="F127:F137"/>
    <mergeCell ref="F246:F256"/>
    <mergeCell ref="F212:F222"/>
    <mergeCell ref="E91:F92"/>
    <mergeCell ref="E108:F109"/>
    <mergeCell ref="E125:F126"/>
    <mergeCell ref="E142:F143"/>
    <mergeCell ref="E159:F160"/>
    <mergeCell ref="E176:F177"/>
    <mergeCell ref="E193:F194"/>
    <mergeCell ref="E210:F211"/>
    <mergeCell ref="E227:F228"/>
    <mergeCell ref="E244:F245"/>
    <mergeCell ref="F144:F154"/>
    <mergeCell ref="F161:F171"/>
    <mergeCell ref="F178:F188"/>
    <mergeCell ref="F195:F205"/>
    <mergeCell ref="F331:F341"/>
    <mergeCell ref="F263:F273"/>
    <mergeCell ref="E329:F330"/>
    <mergeCell ref="E261:F262"/>
    <mergeCell ref="E278:F279"/>
    <mergeCell ref="E295:F296"/>
    <mergeCell ref="F280:F290"/>
    <mergeCell ref="F297:F307"/>
    <mergeCell ref="F314:F324"/>
    <mergeCell ref="F229:F239"/>
  </mergeCells>
  <conditionalFormatting sqref="F1:G1 E2:G2 G3 E4:G5 E6 G6:G18 F8 E8:E18 E19:G22 E23 G23:G35 F25 E25:E35 E36:G39 E40 G40:G52 F42 E42:E52 E53:G56 E57 G57:G69 F59 E59:E69 E70:G73 E74 G74:G86 F76 E76:E86 E87:G90 E91 G91:G103 F93 E93:E103 E104:G107 E108 G108:G120 F110 E110:E120 E121:G124 E125 G125:G137 F127 E127:E137 E138:G141 E142 G142:G154 F144 E144:E154 E155:G158 E159 G159:G171 F161 E161:E171 E172:G175 E176 G176:G188 F178 E178:E188 E189:G192 E193 G193:G205 F195 E195:E205 E206:G209 E210 G210:G222 F212 E212:E222 E223:G226 E227 G227:G239 F229 E229:E239 E240:G243 E244 G244:G256 F246 E246:E256 E257:G260 E261 G261:G273 F263 E263:E273 E274:G277 E278 G278:G290 F280 E280:E290 E291:G294 E295 G295:G307 F297 E297:E307 E308:G311 E312 G312:G324 F314 E314:E324 E325:G328 E329 G329:G341 F331 E331:E341 E342:G1048576">
    <cfRule type="expression" dxfId="7" priority="3">
      <formula>E1=0</formula>
    </cfRule>
  </conditionalFormatting>
  <conditionalFormatting sqref="U12">
    <cfRule type="cellIs" dxfId="6" priority="2" operator="equal">
      <formula>0</formula>
    </cfRule>
  </conditionalFormatting>
  <pageMargins left="0.7" right="0.7" top="0.78740157499999996" bottom="0.78740157499999996" header="0.3" footer="0.3"/>
  <pageSetup paperSize="9" scale="89" fitToHeight="0" orientation="portrait" horizontalDpi="300" r:id="rId1"/>
  <rowBreaks count="2" manualBreakCount="2">
    <brk id="207" min="1" max="9" man="1"/>
    <brk id="343" min="1" max="9" man="1"/>
  </rowBreaks>
  <customProperties>
    <customPr name="Ibp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5EB46-85FA-46CE-A2F7-F3740FBEAB4B}">
  <sheetPr>
    <tabColor rgb="FF00B050"/>
    <pageSetUpPr fitToPage="1"/>
  </sheetPr>
  <dimension ref="A1:W342"/>
  <sheetViews>
    <sheetView showGridLines="0" view="pageBreakPreview" topLeftCell="A2" zoomScale="60" zoomScaleNormal="73" workbookViewId="0">
      <selection activeCell="B4" sqref="B4"/>
    </sheetView>
  </sheetViews>
  <sheetFormatPr baseColWidth="10" defaultColWidth="11.453125" defaultRowHeight="14.5" x14ac:dyDescent="0.35"/>
  <cols>
    <col min="2" max="2" width="1.26953125" customWidth="1"/>
    <col min="3" max="3" width="3.81640625" customWidth="1"/>
    <col min="4" max="4" width="2.1796875" customWidth="1"/>
    <col min="5" max="5" width="37.26953125" customWidth="1"/>
    <col min="6" max="6" width="39.26953125" customWidth="1"/>
    <col min="7" max="7" width="3.26953125" customWidth="1"/>
    <col min="8" max="8" width="1.1796875" customWidth="1"/>
    <col min="9" max="9" width="4.453125" customWidth="1"/>
    <col min="10" max="10" width="5.453125" customWidth="1"/>
    <col min="12" max="12" width="1.7265625" customWidth="1"/>
    <col min="13" max="13" width="1.7265625" style="21" customWidth="1"/>
    <col min="14" max="14" width="15.453125" style="46" hidden="1" customWidth="1"/>
    <col min="15" max="15" width="57.1796875" style="46" hidden="1" customWidth="1"/>
    <col min="16" max="16" width="17.26953125" style="44" hidden="1" customWidth="1"/>
    <col min="17" max="17" width="0" style="44" hidden="1" customWidth="1"/>
    <col min="18" max="18" width="20.7265625" style="44" bestFit="1" customWidth="1"/>
    <col min="19" max="19" width="10.81640625" style="44"/>
    <col min="20" max="20" width="10.81640625" style="49"/>
    <col min="21" max="21" width="18.1796875" style="49" customWidth="1"/>
    <col min="22" max="23" width="10.81640625" style="49"/>
  </cols>
  <sheetData>
    <row r="1" spans="1:16" ht="15.5" hidden="1" x14ac:dyDescent="0.35">
      <c r="A1" s="27" t="str">
        <f ca="1">"$B$3:$J$"&amp;17*G1+2</f>
        <v>$B$3:$J$189</v>
      </c>
      <c r="F1" s="26" t="s">
        <v>21</v>
      </c>
      <c r="G1" s="22">
        <f ca="1">Fragensammlung!W5</f>
        <v>11</v>
      </c>
      <c r="J1" s="20"/>
      <c r="O1" s="47" t="s">
        <v>22</v>
      </c>
    </row>
    <row r="2" spans="1:16" ht="15.5" x14ac:dyDescent="0.35">
      <c r="A2" s="23"/>
      <c r="O2" s="47"/>
    </row>
    <row r="3" spans="1:16" ht="18.5" x14ac:dyDescent="0.45">
      <c r="B3" s="10" t="s">
        <v>29</v>
      </c>
      <c r="G3" s="25" t="s">
        <v>24</v>
      </c>
      <c r="J3" s="24" t="str">
        <f>"/ "&amp;Fragensammlung!W1</f>
        <v>/ 20</v>
      </c>
    </row>
    <row r="4" spans="1:16" ht="15" thickBot="1" x14ac:dyDescent="0.4">
      <c r="N4" s="48" t="s">
        <v>25</v>
      </c>
      <c r="O4" s="48" t="s">
        <v>26</v>
      </c>
      <c r="P4" s="47" t="s">
        <v>27</v>
      </c>
    </row>
    <row r="5" spans="1:16" ht="6" customHeight="1" x14ac:dyDescent="0.35">
      <c r="B5" s="11"/>
      <c r="C5" s="12"/>
      <c r="D5" s="12"/>
      <c r="E5" s="12"/>
      <c r="F5" s="12"/>
      <c r="G5" s="12"/>
      <c r="H5" s="11"/>
      <c r="I5" s="12"/>
      <c r="J5" s="13"/>
    </row>
    <row r="6" spans="1:16" ht="14.5" customHeight="1" x14ac:dyDescent="0.35">
      <c r="B6" s="14"/>
      <c r="C6" s="15">
        <v>1</v>
      </c>
      <c r="E6" s="89" t="str">
        <f ca="1">_xlfn.XLOOKUP(N6,Fragensammlung!A:A,Fragensammlung!B:B)</f>
        <v>Wie lange dauert ein Spiel von Jugendmannschaften zwischen 12 und 16 Jahren?</v>
      </c>
      <c r="F6" s="89"/>
      <c r="H6" s="14"/>
      <c r="I6" t="s">
        <v>28</v>
      </c>
      <c r="J6" s="16"/>
      <c r="N6" s="46">
        <f ca="1">_xlfn.XLOOKUP(C6,Fragensammlung!T:T,Fragensammlung!M:M)</f>
        <v>3</v>
      </c>
      <c r="P6" s="44" t="str">
        <f ca="1">_xlfn.XLOOKUP(N6,Fragensammlung!A:A,Fragensammlung!J:J)</f>
        <v>2 x 25 Minuten</v>
      </c>
    </row>
    <row r="7" spans="1:16" x14ac:dyDescent="0.35">
      <c r="B7" s="14"/>
      <c r="E7" s="89"/>
      <c r="F7" s="89"/>
      <c r="H7" s="14"/>
      <c r="J7" s="16" t="str">
        <f ca="1">"/ "&amp;_xlfn.XLOOKUP(N6,Fragensammlung!A:A,Fragensammlung!K:K)</f>
        <v>/ 1</v>
      </c>
    </row>
    <row r="8" spans="1:16" x14ac:dyDescent="0.35">
      <c r="B8" s="14"/>
      <c r="E8" s="89" t="str">
        <f ca="1">_xlfn.XLOOKUP(N6,Fragensammlung!A:A,Fragensammlung!J:J)</f>
        <v>2 x 25 Minuten</v>
      </c>
      <c r="F8" s="89"/>
      <c r="H8" s="14"/>
      <c r="J8" s="16"/>
      <c r="O8" s="46" t="str">
        <f ca="1">_xlfn.XLOOKUP(N6,Fragensammlung!A:A,Fragensammlung!C:C,"")</f>
        <v xml:space="preserve"> </v>
      </c>
    </row>
    <row r="9" spans="1:16" ht="7.5" customHeight="1" x14ac:dyDescent="0.35">
      <c r="B9" s="14"/>
      <c r="E9" s="89"/>
      <c r="F9" s="89"/>
      <c r="H9" s="14"/>
      <c r="J9" s="16"/>
    </row>
    <row r="10" spans="1:16" x14ac:dyDescent="0.35">
      <c r="B10" s="14"/>
      <c r="E10" s="89"/>
      <c r="F10" s="89"/>
      <c r="H10" s="14"/>
      <c r="J10" s="16"/>
      <c r="O10" s="46" t="str">
        <f ca="1">_xlfn.XLOOKUP(N6,Fragensammlung!A:A,Fragensammlung!D:D,"")</f>
        <v xml:space="preserve"> </v>
      </c>
    </row>
    <row r="11" spans="1:16" ht="7.5" customHeight="1" x14ac:dyDescent="0.35">
      <c r="B11" s="14"/>
      <c r="E11" s="89"/>
      <c r="F11" s="89"/>
      <c r="H11" s="14"/>
      <c r="J11" s="16"/>
    </row>
    <row r="12" spans="1:16" x14ac:dyDescent="0.35">
      <c r="B12" s="14"/>
      <c r="E12" s="89"/>
      <c r="F12" s="89"/>
      <c r="H12" s="14"/>
      <c r="J12" s="16"/>
      <c r="O12" s="46" t="str">
        <f ca="1">_xlfn.XLOOKUP(N6,Fragensammlung!A:A,Fragensammlung!E:E,"")</f>
        <v>______________________________________________________________________</v>
      </c>
    </row>
    <row r="13" spans="1:16" ht="7.5" customHeight="1" x14ac:dyDescent="0.35">
      <c r="B13" s="14"/>
      <c r="E13" s="89"/>
      <c r="F13" s="89"/>
      <c r="H13" s="14"/>
      <c r="J13" s="16"/>
    </row>
    <row r="14" spans="1:16" x14ac:dyDescent="0.35">
      <c r="B14" s="14"/>
      <c r="E14" s="89"/>
      <c r="F14" s="89"/>
      <c r="H14" s="14"/>
      <c r="J14" s="16"/>
      <c r="O14" s="46" t="str">
        <f ca="1">_xlfn.XLOOKUP(N6,Fragensammlung!A:A,Fragensammlung!F:F,"")</f>
        <v xml:space="preserve"> </v>
      </c>
    </row>
    <row r="15" spans="1:16" ht="7.5" customHeight="1" x14ac:dyDescent="0.35">
      <c r="B15" s="14"/>
      <c r="E15" s="89"/>
      <c r="F15" s="89"/>
      <c r="H15" s="14"/>
      <c r="J15" s="16"/>
    </row>
    <row r="16" spans="1:16" x14ac:dyDescent="0.35">
      <c r="B16" s="14"/>
      <c r="E16" s="89"/>
      <c r="F16" s="89"/>
      <c r="H16" s="14"/>
      <c r="J16" s="16"/>
      <c r="O16" s="46" t="str">
        <f ca="1">_xlfn.XLOOKUP(N6,Fragensammlung!A:A,Fragensammlung!G:G,"")</f>
        <v xml:space="preserve"> </v>
      </c>
    </row>
    <row r="17" spans="2:16" ht="7.5" customHeight="1" x14ac:dyDescent="0.35">
      <c r="B17" s="14"/>
      <c r="E17" s="89"/>
      <c r="F17" s="89"/>
      <c r="H17" s="14"/>
      <c r="J17" s="16"/>
    </row>
    <row r="18" spans="2:16" x14ac:dyDescent="0.35">
      <c r="B18" s="14"/>
      <c r="E18" s="89"/>
      <c r="F18" s="89"/>
      <c r="H18" s="14"/>
      <c r="J18" s="16"/>
      <c r="O18" s="46" t="str">
        <f ca="1">_xlfn.XLOOKUP(N6,Fragensammlung!A:A,Fragensammlung!H:H,".")</f>
        <v xml:space="preserve"> </v>
      </c>
    </row>
    <row r="19" spans="2:16" ht="9" customHeight="1" thickBot="1" x14ac:dyDescent="0.4">
      <c r="B19" s="17"/>
      <c r="C19" s="18"/>
      <c r="D19" s="18"/>
      <c r="E19" s="18"/>
      <c r="F19" s="18"/>
      <c r="G19" s="18"/>
      <c r="H19" s="17"/>
      <c r="I19" s="18"/>
      <c r="J19" s="19"/>
    </row>
    <row r="21" spans="2:16" ht="15" thickBot="1" x14ac:dyDescent="0.4"/>
    <row r="22" spans="2:16" ht="6" customHeight="1" x14ac:dyDescent="0.35">
      <c r="B22" s="11"/>
      <c r="C22" s="12"/>
      <c r="D22" s="12"/>
      <c r="E22" s="12"/>
      <c r="F22" s="12"/>
      <c r="G22" s="12"/>
      <c r="H22" s="11"/>
      <c r="I22" s="12"/>
      <c r="J22" s="13"/>
    </row>
    <row r="23" spans="2:16" x14ac:dyDescent="0.35">
      <c r="B23" s="14"/>
      <c r="C23" s="15">
        <v>2</v>
      </c>
      <c r="E23" s="89" t="str">
        <f ca="1">_xlfn.XLOOKUP(N23,Fragensammlung!A:A,Fragensammlung!B:B)</f>
        <v>Nenne zwei Körperteile, mit denen der Ball nicht gespielt werden darf.</v>
      </c>
      <c r="F23" s="89"/>
      <c r="H23" s="14"/>
      <c r="I23" t="s">
        <v>28</v>
      </c>
      <c r="J23" s="16"/>
      <c r="N23" s="46">
        <f ca="1">_xlfn.XLOOKUP(C23,Fragensammlung!T:T,Fragensammlung!M:M)</f>
        <v>26</v>
      </c>
      <c r="P23" s="44" t="str">
        <f ca="1">_xlfn.XLOOKUP(N23,Fragensammlung!A:A,Fragensammlung!J:J)</f>
        <v>Fuß und Unterschenkel</v>
      </c>
    </row>
    <row r="24" spans="2:16" x14ac:dyDescent="0.35">
      <c r="B24" s="14"/>
      <c r="E24" s="89"/>
      <c r="F24" s="89"/>
      <c r="H24" s="14"/>
      <c r="J24" s="16" t="str">
        <f ca="1">"/ "&amp;_xlfn.XLOOKUP(N23,Fragensammlung!A:A,Fragensammlung!K:K)</f>
        <v>/ 2</v>
      </c>
    </row>
    <row r="25" spans="2:16" x14ac:dyDescent="0.35">
      <c r="B25" s="14"/>
      <c r="E25" s="89" t="str">
        <f ca="1">_xlfn.XLOOKUP(N23,Fragensammlung!A:A,Fragensammlung!J:J)</f>
        <v>Fuß und Unterschenkel</v>
      </c>
      <c r="F25" s="89"/>
      <c r="H25" s="14"/>
      <c r="J25" s="16"/>
      <c r="O25" s="46" t="str">
        <f ca="1">_xlfn.XLOOKUP(N23,Fragensammlung!A:A,Fragensammlung!C:C,"")</f>
        <v xml:space="preserve">  </v>
      </c>
    </row>
    <row r="26" spans="2:16" ht="7.5" customHeight="1" x14ac:dyDescent="0.35">
      <c r="B26" s="14"/>
      <c r="E26" s="89"/>
      <c r="F26" s="89"/>
      <c r="H26" s="14"/>
      <c r="J26" s="16"/>
    </row>
    <row r="27" spans="2:16" x14ac:dyDescent="0.35">
      <c r="B27" s="14"/>
      <c r="E27" s="89"/>
      <c r="F27" s="89"/>
      <c r="H27" s="14"/>
      <c r="J27" s="16"/>
      <c r="O27" s="46" t="str">
        <f ca="1">_xlfn.XLOOKUP(N23,Fragensammlung!A:A,Fragensammlung!D:D,"")</f>
        <v>_______________</v>
      </c>
    </row>
    <row r="28" spans="2:16" ht="7.5" customHeight="1" x14ac:dyDescent="0.35">
      <c r="B28" s="14"/>
      <c r="E28" s="89"/>
      <c r="F28" s="89"/>
      <c r="H28" s="14"/>
      <c r="J28" s="16"/>
    </row>
    <row r="29" spans="2:16" x14ac:dyDescent="0.35">
      <c r="B29" s="14"/>
      <c r="E29" s="89"/>
      <c r="F29" s="89"/>
      <c r="H29" s="14"/>
      <c r="J29" s="16"/>
      <c r="O29" s="46" t="str">
        <f ca="1">_xlfn.XLOOKUP(N23,Fragensammlung!A:A,Fragensammlung!E:E,"")</f>
        <v xml:space="preserve"> </v>
      </c>
    </row>
    <row r="30" spans="2:16" ht="7.5" customHeight="1" x14ac:dyDescent="0.35">
      <c r="B30" s="14"/>
      <c r="E30" s="89"/>
      <c r="F30" s="89"/>
      <c r="H30" s="14"/>
      <c r="J30" s="16"/>
    </row>
    <row r="31" spans="2:16" x14ac:dyDescent="0.35">
      <c r="B31" s="14"/>
      <c r="E31" s="89"/>
      <c r="F31" s="89"/>
      <c r="H31" s="14"/>
      <c r="J31" s="16"/>
      <c r="O31" s="46" t="str">
        <f ca="1">_xlfn.XLOOKUP(N23,Fragensammlung!A:A,Fragensammlung!F:F,"")</f>
        <v>_______________</v>
      </c>
    </row>
    <row r="32" spans="2:16" ht="7.5" customHeight="1" x14ac:dyDescent="0.35">
      <c r="B32" s="14"/>
      <c r="E32" s="89"/>
      <c r="F32" s="89"/>
      <c r="H32" s="14"/>
      <c r="J32" s="16"/>
    </row>
    <row r="33" spans="2:16" x14ac:dyDescent="0.35">
      <c r="B33" s="14"/>
      <c r="E33" s="89"/>
      <c r="F33" s="89"/>
      <c r="H33" s="14"/>
      <c r="J33" s="16"/>
      <c r="O33" s="46" t="str">
        <f ca="1">_xlfn.XLOOKUP(N23,Fragensammlung!A:A,Fragensammlung!G:G,"")</f>
        <v xml:space="preserve"> </v>
      </c>
    </row>
    <row r="34" spans="2:16" ht="7.5" customHeight="1" x14ac:dyDescent="0.35">
      <c r="B34" s="14"/>
      <c r="E34" s="89"/>
      <c r="F34" s="89"/>
      <c r="H34" s="14"/>
      <c r="J34" s="16"/>
    </row>
    <row r="35" spans="2:16" x14ac:dyDescent="0.35">
      <c r="B35" s="14"/>
      <c r="E35" s="89"/>
      <c r="F35" s="89"/>
      <c r="H35" s="14"/>
      <c r="J35" s="16"/>
      <c r="O35" s="46" t="str">
        <f ca="1">_xlfn.XLOOKUP(N23,Fragensammlung!A:A,Fragensammlung!H:H,"")</f>
        <v xml:space="preserve"> </v>
      </c>
    </row>
    <row r="36" spans="2:16" ht="9" customHeight="1" thickBot="1" x14ac:dyDescent="0.4">
      <c r="B36" s="17"/>
      <c r="C36" s="18"/>
      <c r="D36" s="18"/>
      <c r="E36" s="18"/>
      <c r="F36" s="18"/>
      <c r="G36" s="18"/>
      <c r="H36" s="17"/>
      <c r="I36" s="18"/>
      <c r="J36" s="19"/>
    </row>
    <row r="38" spans="2:16" ht="15" thickBot="1" x14ac:dyDescent="0.4"/>
    <row r="39" spans="2:16" ht="6" customHeight="1" x14ac:dyDescent="0.35">
      <c r="B39" s="11"/>
      <c r="C39" s="12"/>
      <c r="D39" s="12"/>
      <c r="E39" s="12"/>
      <c r="F39" s="12"/>
      <c r="G39" s="12"/>
      <c r="H39" s="11"/>
      <c r="I39" s="12"/>
      <c r="J39" s="13"/>
    </row>
    <row r="40" spans="2:16" x14ac:dyDescent="0.35">
      <c r="B40" s="14"/>
      <c r="C40" s="15">
        <v>3</v>
      </c>
      <c r="E40" s="89" t="str">
        <f ca="1">_xlfn.XLOOKUP(N40,Fragensammlung!A:A,Fragensammlung!B:B)</f>
        <v xml:space="preserve">Wie groß ist ein Handball-Spielfeld? (Länge und Breite) </v>
      </c>
      <c r="F40" s="89"/>
      <c r="H40" s="14"/>
      <c r="I40" t="s">
        <v>28</v>
      </c>
      <c r="J40" s="16"/>
      <c r="N40" s="46">
        <f ca="1">_xlfn.XLOOKUP(C40,Fragensammlung!T:T,Fragensammlung!M:M)</f>
        <v>24</v>
      </c>
      <c r="P40" s="44" t="str">
        <f ca="1">_xlfn.XLOOKUP(N40,Fragensammlung!A:A,Fragensammlung!J:J)</f>
        <v>40m x 20m</v>
      </c>
    </row>
    <row r="41" spans="2:16" x14ac:dyDescent="0.35">
      <c r="B41" s="14"/>
      <c r="E41" s="89"/>
      <c r="F41" s="89"/>
      <c r="H41" s="14"/>
      <c r="J41" s="16" t="str">
        <f ca="1">"/ "&amp;_xlfn.XLOOKUP(N40,Fragensammlung!A:A,Fragensammlung!K:K)</f>
        <v>/ 1</v>
      </c>
    </row>
    <row r="42" spans="2:16" x14ac:dyDescent="0.35">
      <c r="B42" s="14"/>
      <c r="E42" s="89" t="str">
        <f ca="1">_xlfn.XLOOKUP(N40,Fragensammlung!A:A,Fragensammlung!J:J)</f>
        <v>40m x 20m</v>
      </c>
      <c r="F42" s="89"/>
      <c r="H42" s="14"/>
      <c r="J42" s="16"/>
      <c r="O42" s="46" t="str">
        <f ca="1">_xlfn.XLOOKUP(N40,Fragensammlung!A:A,Fragensammlung!C:C,"")</f>
        <v xml:space="preserve"> </v>
      </c>
    </row>
    <row r="43" spans="2:16" ht="7.5" customHeight="1" x14ac:dyDescent="0.35">
      <c r="B43" s="14"/>
      <c r="E43" s="89"/>
      <c r="F43" s="89"/>
      <c r="H43" s="14"/>
      <c r="J43" s="16"/>
    </row>
    <row r="44" spans="2:16" x14ac:dyDescent="0.35">
      <c r="B44" s="14"/>
      <c r="E44" s="89"/>
      <c r="F44" s="89"/>
      <c r="H44" s="14"/>
      <c r="J44" s="16"/>
      <c r="O44" s="46" t="str">
        <f ca="1">_xlfn.XLOOKUP(N40,Fragensammlung!A:A,Fragensammlung!D:D,"")</f>
        <v xml:space="preserve"> </v>
      </c>
    </row>
    <row r="45" spans="2:16" ht="7.5" customHeight="1" x14ac:dyDescent="0.35">
      <c r="B45" s="14"/>
      <c r="E45" s="89"/>
      <c r="F45" s="89"/>
      <c r="H45" s="14"/>
      <c r="J45" s="16"/>
    </row>
    <row r="46" spans="2:16" x14ac:dyDescent="0.35">
      <c r="B46" s="14"/>
      <c r="E46" s="89"/>
      <c r="F46" s="89"/>
      <c r="H46" s="14"/>
      <c r="J46" s="16"/>
      <c r="O46" s="46" t="str">
        <f ca="1">_xlfn.XLOOKUP(N40,Fragensammlung!A:A,Fragensammlung!E:E,"")</f>
        <v>______________________________________________________________________</v>
      </c>
    </row>
    <row r="47" spans="2:16" ht="7.5" customHeight="1" x14ac:dyDescent="0.35">
      <c r="B47" s="14"/>
      <c r="E47" s="89"/>
      <c r="F47" s="89"/>
      <c r="H47" s="14"/>
      <c r="J47" s="16"/>
    </row>
    <row r="48" spans="2:16" x14ac:dyDescent="0.35">
      <c r="B48" s="14"/>
      <c r="E48" s="89"/>
      <c r="F48" s="89"/>
      <c r="H48" s="14"/>
      <c r="J48" s="16"/>
      <c r="O48" s="46" t="str">
        <f ca="1">_xlfn.XLOOKUP(N40,Fragensammlung!A:A,Fragensammlung!F:F,"")</f>
        <v xml:space="preserve"> </v>
      </c>
    </row>
    <row r="49" spans="2:16" ht="7.5" customHeight="1" x14ac:dyDescent="0.35">
      <c r="B49" s="14"/>
      <c r="E49" s="89"/>
      <c r="F49" s="89"/>
      <c r="H49" s="14"/>
      <c r="J49" s="16"/>
    </row>
    <row r="50" spans="2:16" x14ac:dyDescent="0.35">
      <c r="B50" s="14"/>
      <c r="E50" s="89"/>
      <c r="F50" s="89"/>
      <c r="H50" s="14"/>
      <c r="J50" s="16"/>
      <c r="O50" s="46" t="str">
        <f ca="1">_xlfn.XLOOKUP(N40,Fragensammlung!A:A,Fragensammlung!G:G,"")</f>
        <v xml:space="preserve"> </v>
      </c>
    </row>
    <row r="51" spans="2:16" ht="7.5" customHeight="1" x14ac:dyDescent="0.35">
      <c r="B51" s="14"/>
      <c r="E51" s="89"/>
      <c r="F51" s="89"/>
      <c r="H51" s="14"/>
      <c r="J51" s="16"/>
    </row>
    <row r="52" spans="2:16" x14ac:dyDescent="0.35">
      <c r="B52" s="14"/>
      <c r="E52" s="89"/>
      <c r="F52" s="89"/>
      <c r="H52" s="14"/>
      <c r="J52" s="16"/>
      <c r="O52" s="46" t="str">
        <f ca="1">_xlfn.XLOOKUP(N40,Fragensammlung!A:A,Fragensammlung!H:H,"")</f>
        <v xml:space="preserve"> </v>
      </c>
    </row>
    <row r="53" spans="2:16" ht="9" customHeight="1" thickBot="1" x14ac:dyDescent="0.4">
      <c r="B53" s="17"/>
      <c r="C53" s="18"/>
      <c r="D53" s="18"/>
      <c r="E53" s="18"/>
      <c r="F53" s="18"/>
      <c r="G53" s="18"/>
      <c r="H53" s="17"/>
      <c r="I53" s="18"/>
      <c r="J53" s="19"/>
    </row>
    <row r="55" spans="2:16" ht="15" thickBot="1" x14ac:dyDescent="0.4"/>
    <row r="56" spans="2:16" ht="6" customHeight="1" x14ac:dyDescent="0.35">
      <c r="B56" s="11"/>
      <c r="C56" s="12"/>
      <c r="D56" s="12"/>
      <c r="E56" s="12"/>
      <c r="F56" s="12"/>
      <c r="G56" s="12"/>
      <c r="H56" s="11"/>
      <c r="I56" s="12"/>
      <c r="J56" s="13"/>
    </row>
    <row r="57" spans="2:16" ht="14.5" customHeight="1" x14ac:dyDescent="0.35">
      <c r="B57" s="14"/>
      <c r="C57" s="15">
        <v>4</v>
      </c>
      <c r="E57" s="89" t="str">
        <f ca="1">_xlfn.XLOOKUP(N57,Fragensammlung!A:A,Fragensammlung!B:B)</f>
        <v>Benenne die Linien des Handballfeldes.</v>
      </c>
      <c r="F57" s="89"/>
      <c r="H57" s="14"/>
      <c r="I57" t="s">
        <v>28</v>
      </c>
      <c r="J57" s="16"/>
      <c r="N57" s="46">
        <f ca="1">_xlfn.XLOOKUP(C57,Fragensammlung!T:T,Fragensammlung!M:M)</f>
        <v>14</v>
      </c>
      <c r="P57" s="44" t="e" vm="1">
        <f ca="1">_xlfn.XLOOKUP(N57,Fragensammlung!A:A,Fragensammlung!J:J)</f>
        <v>#VALUE!</v>
      </c>
    </row>
    <row r="58" spans="2:16" x14ac:dyDescent="0.35">
      <c r="B58" s="14"/>
      <c r="E58" s="89"/>
      <c r="F58" s="89"/>
      <c r="H58" s="14"/>
      <c r="J58" s="16" t="str">
        <f ca="1">"/ "&amp;_xlfn.XLOOKUP(N57,Fragensammlung!A:A,Fragensammlung!K:K)</f>
        <v>/ 3</v>
      </c>
    </row>
    <row r="59" spans="2:16" x14ac:dyDescent="0.35">
      <c r="B59" s="14"/>
      <c r="E59" s="89" t="e" vm="1">
        <f ca="1">_xlfn.XLOOKUP(N57,Fragensammlung!A:A,Fragensammlung!J:J)</f>
        <v>#VALUE!</v>
      </c>
      <c r="F59" s="89"/>
      <c r="H59" s="14"/>
      <c r="J59" s="16"/>
      <c r="O59" s="46" t="str">
        <f ca="1">_xlfn.XLOOKUP(N57,Fragensammlung!A:A,Fragensammlung!C:C,"")</f>
        <v>1 ______________</v>
      </c>
    </row>
    <row r="60" spans="2:16" ht="7.5" customHeight="1" x14ac:dyDescent="0.35">
      <c r="B60" s="14"/>
      <c r="E60" s="89"/>
      <c r="F60" s="89"/>
      <c r="H60" s="14"/>
      <c r="J60" s="16"/>
    </row>
    <row r="61" spans="2:16" x14ac:dyDescent="0.35">
      <c r="B61" s="14"/>
      <c r="E61" s="89"/>
      <c r="F61" s="89"/>
      <c r="H61" s="14"/>
      <c r="J61" s="16"/>
      <c r="O61" s="46" t="str">
        <f ca="1">_xlfn.XLOOKUP(N57,Fragensammlung!A:A,Fragensammlung!D:D,"")</f>
        <v>2 ______________</v>
      </c>
    </row>
    <row r="62" spans="2:16" ht="7.5" customHeight="1" x14ac:dyDescent="0.35">
      <c r="B62" s="14"/>
      <c r="E62" s="89"/>
      <c r="F62" s="89"/>
      <c r="H62" s="14"/>
      <c r="J62" s="16"/>
    </row>
    <row r="63" spans="2:16" x14ac:dyDescent="0.35">
      <c r="B63" s="14"/>
      <c r="E63" s="89"/>
      <c r="F63" s="89"/>
      <c r="H63" s="14"/>
      <c r="J63" s="16"/>
      <c r="O63" s="46" t="str">
        <f ca="1">_xlfn.XLOOKUP(N57,Fragensammlung!A:A,Fragensammlung!E:E,"")</f>
        <v>3 ______________</v>
      </c>
    </row>
    <row r="64" spans="2:16" ht="7.5" customHeight="1" x14ac:dyDescent="0.35">
      <c r="B64" s="14"/>
      <c r="E64" s="89"/>
      <c r="F64" s="89"/>
      <c r="H64" s="14"/>
      <c r="J64" s="16"/>
    </row>
    <row r="65" spans="2:16" x14ac:dyDescent="0.35">
      <c r="B65" s="14"/>
      <c r="E65" s="89"/>
      <c r="F65" s="89"/>
      <c r="H65" s="14"/>
      <c r="J65" s="16"/>
      <c r="O65" s="46" t="str">
        <f ca="1">_xlfn.XLOOKUP(N57,Fragensammlung!A:A,Fragensammlung!F:F,"")</f>
        <v>4 ______________</v>
      </c>
    </row>
    <row r="66" spans="2:16" ht="7.5" customHeight="1" x14ac:dyDescent="0.35">
      <c r="B66" s="14"/>
      <c r="E66" s="89"/>
      <c r="F66" s="89"/>
      <c r="H66" s="14"/>
      <c r="J66" s="16"/>
    </row>
    <row r="67" spans="2:16" x14ac:dyDescent="0.35">
      <c r="B67" s="14"/>
      <c r="E67" s="89"/>
      <c r="F67" s="89"/>
      <c r="H67" s="14"/>
      <c r="J67" s="16"/>
      <c r="O67" s="46" t="str">
        <f ca="1">_xlfn.XLOOKUP(N57,Fragensammlung!A:A,Fragensammlung!G:G,"")</f>
        <v>5 ______________</v>
      </c>
    </row>
    <row r="68" spans="2:16" ht="7.5" customHeight="1" x14ac:dyDescent="0.35">
      <c r="B68" s="14"/>
      <c r="E68" s="89"/>
      <c r="F68" s="89"/>
      <c r="H68" s="14"/>
      <c r="J68" s="16"/>
    </row>
    <row r="69" spans="2:16" x14ac:dyDescent="0.35">
      <c r="B69" s="14"/>
      <c r="E69" s="89"/>
      <c r="F69" s="89"/>
      <c r="H69" s="14"/>
      <c r="J69" s="16"/>
      <c r="O69" s="46" t="str">
        <f ca="1">_xlfn.XLOOKUP(N57,Fragensammlung!A:A,Fragensammlung!H:H,"")</f>
        <v>6 ______________</v>
      </c>
    </row>
    <row r="70" spans="2:16" ht="9" customHeight="1" thickBot="1" x14ac:dyDescent="0.4">
      <c r="B70" s="17"/>
      <c r="C70" s="18"/>
      <c r="D70" s="18"/>
      <c r="E70" s="18"/>
      <c r="F70" s="18"/>
      <c r="G70" s="18"/>
      <c r="H70" s="17"/>
      <c r="I70" s="18"/>
      <c r="J70" s="19"/>
    </row>
    <row r="72" spans="2:16" ht="15" thickBot="1" x14ac:dyDescent="0.4"/>
    <row r="73" spans="2:16" ht="6" customHeight="1" x14ac:dyDescent="0.35">
      <c r="B73" s="11"/>
      <c r="C73" s="12"/>
      <c r="D73" s="12"/>
      <c r="E73" s="12"/>
      <c r="F73" s="12"/>
      <c r="G73" s="12"/>
      <c r="H73" s="11"/>
      <c r="I73" s="12"/>
      <c r="J73" s="13"/>
    </row>
    <row r="74" spans="2:16" x14ac:dyDescent="0.35">
      <c r="B74" s="14"/>
      <c r="C74" s="15">
        <v>5</v>
      </c>
      <c r="E74" s="89" t="str">
        <f ca="1">_xlfn.XLOOKUP(N74,Fragensammlung!A:A,Fragensammlung!B:B)</f>
        <v>Nenne drei mögliche persönliche Strafen im Handball.</v>
      </c>
      <c r="F74" s="89"/>
      <c r="H74" s="14"/>
      <c r="I74" t="s">
        <v>28</v>
      </c>
      <c r="J74" s="16"/>
      <c r="N74" s="46">
        <f ca="1">_xlfn.XLOOKUP(C74,Fragensammlung!T:T,Fragensammlung!M:M)</f>
        <v>8</v>
      </c>
      <c r="P74" s="44" t="str">
        <f ca="1">_xlfn.XLOOKUP(N74,Fragensammlung!A:A,Fragensammlung!J:J)</f>
        <v>Mögliche Antworten:
gelbe Karte
rote Karte
blaue Karte
2-Minuten Strafe</v>
      </c>
    </row>
    <row r="75" spans="2:16" x14ac:dyDescent="0.35">
      <c r="B75" s="14"/>
      <c r="E75" s="89"/>
      <c r="F75" s="89"/>
      <c r="H75" s="14"/>
      <c r="J75" s="16" t="str">
        <f ca="1">"/ "&amp;_xlfn.XLOOKUP(N74,Fragensammlung!A:A,Fragensammlung!K:K)</f>
        <v>/ 3</v>
      </c>
    </row>
    <row r="76" spans="2:16" x14ac:dyDescent="0.35">
      <c r="B76" s="14"/>
      <c r="E76" s="89" t="str">
        <f ca="1">_xlfn.XLOOKUP(N74,Fragensammlung!A:A,Fragensammlung!J:J)</f>
        <v>Mögliche Antworten:
gelbe Karte
rote Karte
blaue Karte
2-Minuten Strafe</v>
      </c>
      <c r="F76" s="89"/>
      <c r="H76" s="14"/>
      <c r="J76" s="16"/>
      <c r="O76" s="46" t="str">
        <f ca="1">_xlfn.XLOOKUP(N74,Fragensammlung!A:A,Fragensammlung!C:C,"")</f>
        <v>______________________________________________________________________</v>
      </c>
    </row>
    <row r="77" spans="2:16" ht="7.5" customHeight="1" x14ac:dyDescent="0.35">
      <c r="B77" s="14"/>
      <c r="E77" s="89"/>
      <c r="F77" s="89"/>
      <c r="H77" s="14"/>
      <c r="J77" s="16"/>
    </row>
    <row r="78" spans="2:16" x14ac:dyDescent="0.35">
      <c r="B78" s="14"/>
      <c r="E78" s="89"/>
      <c r="F78" s="89"/>
      <c r="H78" s="14"/>
      <c r="J78" s="16"/>
      <c r="O78" s="46" t="str">
        <f ca="1">_xlfn.XLOOKUP(N74,Fragensammlung!A:A,Fragensammlung!D:D,"")</f>
        <v xml:space="preserve"> </v>
      </c>
    </row>
    <row r="79" spans="2:16" ht="7.5" customHeight="1" x14ac:dyDescent="0.35">
      <c r="B79" s="14"/>
      <c r="E79" s="89"/>
      <c r="F79" s="89"/>
      <c r="H79" s="14"/>
      <c r="J79" s="16"/>
    </row>
    <row r="80" spans="2:16" x14ac:dyDescent="0.35">
      <c r="B80" s="14"/>
      <c r="E80" s="89"/>
      <c r="F80" s="89"/>
      <c r="H80" s="14"/>
      <c r="J80" s="16"/>
      <c r="O80" s="46" t="str">
        <f ca="1">_xlfn.XLOOKUP(N74,Fragensammlung!A:A,Fragensammlung!E:E,"")</f>
        <v>______________________________________________________________________</v>
      </c>
    </row>
    <row r="81" spans="2:16" ht="7.5" customHeight="1" x14ac:dyDescent="0.35">
      <c r="B81" s="14"/>
      <c r="E81" s="89"/>
      <c r="F81" s="89"/>
      <c r="H81" s="14"/>
      <c r="J81" s="16"/>
    </row>
    <row r="82" spans="2:16" x14ac:dyDescent="0.35">
      <c r="B82" s="14"/>
      <c r="E82" s="89"/>
      <c r="F82" s="89"/>
      <c r="H82" s="14"/>
      <c r="J82" s="16"/>
      <c r="O82" s="46" t="str">
        <f ca="1">_xlfn.XLOOKUP(N74,Fragensammlung!A:A,Fragensammlung!F:F,"")</f>
        <v xml:space="preserve"> </v>
      </c>
    </row>
    <row r="83" spans="2:16" ht="7.5" customHeight="1" x14ac:dyDescent="0.35">
      <c r="B83" s="14"/>
      <c r="E83" s="89"/>
      <c r="F83" s="89"/>
      <c r="H83" s="14"/>
      <c r="J83" s="16"/>
    </row>
    <row r="84" spans="2:16" x14ac:dyDescent="0.35">
      <c r="B84" s="14"/>
      <c r="E84" s="89"/>
      <c r="F84" s="89"/>
      <c r="H84" s="14"/>
      <c r="J84" s="16"/>
      <c r="O84" s="46" t="str">
        <f ca="1">_xlfn.XLOOKUP(N74,Fragensammlung!A:A,Fragensammlung!G:G,"")</f>
        <v>______________________________________________________________________</v>
      </c>
    </row>
    <row r="85" spans="2:16" ht="7.5" customHeight="1" x14ac:dyDescent="0.35">
      <c r="B85" s="14"/>
      <c r="E85" s="89"/>
      <c r="F85" s="89"/>
      <c r="H85" s="14"/>
      <c r="J85" s="16"/>
    </row>
    <row r="86" spans="2:16" x14ac:dyDescent="0.35">
      <c r="B86" s="14"/>
      <c r="E86" s="89"/>
      <c r="F86" s="89"/>
      <c r="H86" s="14"/>
      <c r="J86" s="16"/>
      <c r="O86" s="46" t="str">
        <f ca="1">_xlfn.XLOOKUP(N74,Fragensammlung!A:A,Fragensammlung!H:H,"")</f>
        <v xml:space="preserve"> </v>
      </c>
    </row>
    <row r="87" spans="2:16" ht="9" customHeight="1" thickBot="1" x14ac:dyDescent="0.4">
      <c r="B87" s="17"/>
      <c r="C87" s="18"/>
      <c r="D87" s="18"/>
      <c r="E87" s="18"/>
      <c r="F87" s="18"/>
      <c r="G87" s="18"/>
      <c r="H87" s="17"/>
      <c r="I87" s="18"/>
      <c r="J87" s="19"/>
    </row>
    <row r="89" spans="2:16" ht="15" thickBot="1" x14ac:dyDescent="0.4"/>
    <row r="90" spans="2:16" ht="6" customHeight="1" x14ac:dyDescent="0.35">
      <c r="B90" s="11"/>
      <c r="C90" s="12"/>
      <c r="D90" s="12"/>
      <c r="E90" s="12"/>
      <c r="F90" s="12"/>
      <c r="G90" s="12"/>
      <c r="H90" s="11"/>
      <c r="I90" s="12"/>
      <c r="J90" s="13"/>
    </row>
    <row r="91" spans="2:16" ht="14.5" customHeight="1" x14ac:dyDescent="0.35">
      <c r="B91" s="14"/>
      <c r="C91" s="15">
        <v>6</v>
      </c>
      <c r="E91" s="89" t="str">
        <f ca="1">_xlfn.XLOOKUP(N91,Fragensammlung!A:A,Fragensammlung!B:B)</f>
        <v>Eine klare Torchance wird durch ein Foul verhindert. Wie entscheidet der Schiedsrichter?</v>
      </c>
      <c r="F91" s="89"/>
      <c r="H91" s="14"/>
      <c r="I91" t="s">
        <v>28</v>
      </c>
      <c r="J91" s="16"/>
      <c r="N91" s="46">
        <f ca="1">_xlfn.XLOOKUP(C91,Fragensammlung!T:T,Fragensammlung!M:M)</f>
        <v>9</v>
      </c>
      <c r="P91" s="44" t="str">
        <f ca="1">_xlfn.XLOOKUP(N91,Fragensammlung!A:A,Fragensammlung!J:J)</f>
        <v>7m-Strafwurf</v>
      </c>
    </row>
    <row r="92" spans="2:16" x14ac:dyDescent="0.35">
      <c r="B92" s="14"/>
      <c r="E92" s="89"/>
      <c r="F92" s="89"/>
      <c r="H92" s="14"/>
      <c r="J92" s="16" t="str">
        <f ca="1">"/ "&amp;_xlfn.XLOOKUP(N91,Fragensammlung!A:A,Fragensammlung!K:K)</f>
        <v>/ 1</v>
      </c>
    </row>
    <row r="93" spans="2:16" x14ac:dyDescent="0.35">
      <c r="B93" s="14"/>
      <c r="E93" s="89" t="str">
        <f ca="1">_xlfn.XLOOKUP(N91,Fragensammlung!A:A,Fragensammlung!J:J)</f>
        <v>7m-Strafwurf</v>
      </c>
      <c r="F93" s="89"/>
      <c r="H93" s="14"/>
      <c r="J93" s="16"/>
      <c r="O93" s="46" t="str">
        <f ca="1">_xlfn.XLOOKUP(N91,Fragensammlung!A:A,Fragensammlung!C:C,"")</f>
        <v xml:space="preserve"> </v>
      </c>
    </row>
    <row r="94" spans="2:16" ht="7.5" customHeight="1" x14ac:dyDescent="0.35">
      <c r="B94" s="14"/>
      <c r="E94" s="89"/>
      <c r="F94" s="89"/>
      <c r="H94" s="14"/>
      <c r="J94" s="16"/>
    </row>
    <row r="95" spans="2:16" x14ac:dyDescent="0.35">
      <c r="B95" s="14"/>
      <c r="E95" s="89"/>
      <c r="F95" s="89"/>
      <c r="H95" s="14"/>
      <c r="J95" s="16"/>
      <c r="O95" s="46" t="str">
        <f ca="1">_xlfn.XLOOKUP(N91,Fragensammlung!A:A,Fragensammlung!D:D,"")</f>
        <v xml:space="preserve"> </v>
      </c>
    </row>
    <row r="96" spans="2:16" ht="7.5" customHeight="1" x14ac:dyDescent="0.35">
      <c r="B96" s="14"/>
      <c r="E96" s="89"/>
      <c r="F96" s="89"/>
      <c r="H96" s="14"/>
      <c r="J96" s="16"/>
    </row>
    <row r="97" spans="2:16" x14ac:dyDescent="0.35">
      <c r="B97" s="14"/>
      <c r="E97" s="89"/>
      <c r="F97" s="89"/>
      <c r="H97" s="14"/>
      <c r="J97" s="16"/>
      <c r="O97" s="46" t="str">
        <f ca="1">_xlfn.XLOOKUP(N91,Fragensammlung!A:A,Fragensammlung!E:E,"")</f>
        <v>______________________________________________________________________</v>
      </c>
    </row>
    <row r="98" spans="2:16" ht="7.5" customHeight="1" x14ac:dyDescent="0.35">
      <c r="B98" s="14"/>
      <c r="E98" s="89"/>
      <c r="F98" s="89"/>
      <c r="H98" s="14"/>
      <c r="J98" s="16"/>
    </row>
    <row r="99" spans="2:16" x14ac:dyDescent="0.35">
      <c r="B99" s="14"/>
      <c r="E99" s="89"/>
      <c r="F99" s="89"/>
      <c r="H99" s="14"/>
      <c r="J99" s="16"/>
      <c r="O99" s="46" t="str">
        <f ca="1">_xlfn.XLOOKUP(N91,Fragensammlung!A:A,Fragensammlung!F:F,"")</f>
        <v xml:space="preserve"> </v>
      </c>
    </row>
    <row r="100" spans="2:16" ht="7.5" customHeight="1" x14ac:dyDescent="0.35">
      <c r="B100" s="14"/>
      <c r="E100" s="89"/>
      <c r="F100" s="89"/>
      <c r="H100" s="14"/>
      <c r="J100" s="16"/>
    </row>
    <row r="101" spans="2:16" x14ac:dyDescent="0.35">
      <c r="B101" s="14"/>
      <c r="E101" s="89"/>
      <c r="F101" s="89"/>
      <c r="H101" s="14"/>
      <c r="J101" s="16"/>
      <c r="O101" s="46" t="str">
        <f ca="1">_xlfn.XLOOKUP(N91,Fragensammlung!A:A,Fragensammlung!G:G,"")</f>
        <v xml:space="preserve"> </v>
      </c>
    </row>
    <row r="102" spans="2:16" ht="7.5" customHeight="1" x14ac:dyDescent="0.35">
      <c r="B102" s="14"/>
      <c r="E102" s="89"/>
      <c r="F102" s="89"/>
      <c r="H102" s="14"/>
      <c r="J102" s="16"/>
    </row>
    <row r="103" spans="2:16" x14ac:dyDescent="0.35">
      <c r="B103" s="14"/>
      <c r="E103" s="89"/>
      <c r="F103" s="89"/>
      <c r="H103" s="14"/>
      <c r="J103" s="16"/>
      <c r="O103" s="46" t="str">
        <f ca="1">_xlfn.XLOOKUP(N91,Fragensammlung!A:A,Fragensammlung!H:H,"")</f>
        <v xml:space="preserve"> </v>
      </c>
    </row>
    <row r="104" spans="2:16" ht="9" customHeight="1" thickBot="1" x14ac:dyDescent="0.4">
      <c r="B104" s="17"/>
      <c r="C104" s="18"/>
      <c r="D104" s="18"/>
      <c r="E104" s="18"/>
      <c r="F104" s="18"/>
      <c r="G104" s="18"/>
      <c r="H104" s="17"/>
      <c r="I104" s="18"/>
      <c r="J104" s="19"/>
    </row>
    <row r="106" spans="2:16" ht="15" thickBot="1" x14ac:dyDescent="0.4"/>
    <row r="107" spans="2:16" ht="6" customHeight="1" x14ac:dyDescent="0.35">
      <c r="B107" s="11"/>
      <c r="C107" s="12"/>
      <c r="D107" s="12"/>
      <c r="E107" s="12"/>
      <c r="F107" s="12"/>
      <c r="G107" s="12"/>
      <c r="H107" s="11"/>
      <c r="I107" s="12"/>
      <c r="J107" s="13"/>
    </row>
    <row r="108" spans="2:16" x14ac:dyDescent="0.35">
      <c r="B108" s="14"/>
      <c r="C108" s="15">
        <v>7</v>
      </c>
      <c r="E108" s="89" t="str">
        <f ca="1">_xlfn.XLOOKUP(N108,Fragensammlung!A:A,Fragensammlung!B:B)</f>
        <v>Benenne die Angriffspositionen (Abkürzungen erlaubt).</v>
      </c>
      <c r="F108" s="89"/>
      <c r="H108" s="14"/>
      <c r="I108" t="s">
        <v>28</v>
      </c>
      <c r="J108" s="16"/>
      <c r="N108" s="46">
        <f ca="1">_xlfn.XLOOKUP(C108,Fragensammlung!T:T,Fragensammlung!M:M)</f>
        <v>17</v>
      </c>
      <c r="P108" s="44" t="e" vm="3">
        <f ca="1">_xlfn.XLOOKUP(N108,Fragensammlung!A:A,Fragensammlung!J:J)</f>
        <v>#VALUE!</v>
      </c>
    </row>
    <row r="109" spans="2:16" x14ac:dyDescent="0.35">
      <c r="B109" s="14"/>
      <c r="E109" s="89"/>
      <c r="F109" s="89"/>
      <c r="H109" s="14"/>
      <c r="J109" s="16" t="str">
        <f ca="1">"/ "&amp;_xlfn.XLOOKUP(N108,Fragensammlung!A:A,Fragensammlung!K:K)</f>
        <v>/ 3</v>
      </c>
    </row>
    <row r="110" spans="2:16" x14ac:dyDescent="0.35">
      <c r="B110" s="14"/>
      <c r="E110" s="89" t="e" vm="3">
        <f ca="1">_xlfn.XLOOKUP(N108,Fragensammlung!A:A,Fragensammlung!J:J)</f>
        <v>#VALUE!</v>
      </c>
      <c r="F110" s="89"/>
      <c r="H110" s="14"/>
      <c r="J110" s="16"/>
      <c r="O110" s="46" t="str">
        <f ca="1">_xlfn.XLOOKUP(N108,Fragensammlung!A:A,Fragensammlung!C:C,"")</f>
        <v>1 ______________</v>
      </c>
    </row>
    <row r="111" spans="2:16" ht="7.5" customHeight="1" x14ac:dyDescent="0.35">
      <c r="B111" s="14"/>
      <c r="E111" s="89"/>
      <c r="F111" s="89"/>
      <c r="H111" s="14"/>
      <c r="J111" s="16"/>
    </row>
    <row r="112" spans="2:16" x14ac:dyDescent="0.35">
      <c r="B112" s="14"/>
      <c r="E112" s="89"/>
      <c r="F112" s="89"/>
      <c r="H112" s="14"/>
      <c r="J112" s="16"/>
      <c r="O112" s="46" t="str">
        <f ca="1">_xlfn.XLOOKUP(N108,Fragensammlung!A:A,Fragensammlung!D:D,"")</f>
        <v>2 ______________</v>
      </c>
    </row>
    <row r="113" spans="2:16" ht="7.5" customHeight="1" x14ac:dyDescent="0.35">
      <c r="B113" s="14"/>
      <c r="E113" s="89"/>
      <c r="F113" s="89"/>
      <c r="H113" s="14"/>
      <c r="J113" s="16"/>
    </row>
    <row r="114" spans="2:16" x14ac:dyDescent="0.35">
      <c r="B114" s="14"/>
      <c r="E114" s="89"/>
      <c r="F114" s="89"/>
      <c r="H114" s="14"/>
      <c r="J114" s="16"/>
      <c r="O114" s="46" t="str">
        <f ca="1">_xlfn.XLOOKUP(N108,Fragensammlung!A:A,Fragensammlung!E:E,"")</f>
        <v>3 ______________</v>
      </c>
    </row>
    <row r="115" spans="2:16" ht="7.5" customHeight="1" x14ac:dyDescent="0.35">
      <c r="B115" s="14"/>
      <c r="E115" s="89"/>
      <c r="F115" s="89"/>
      <c r="H115" s="14"/>
      <c r="J115" s="16"/>
    </row>
    <row r="116" spans="2:16" x14ac:dyDescent="0.35">
      <c r="B116" s="14"/>
      <c r="E116" s="89"/>
      <c r="F116" s="89"/>
      <c r="H116" s="14"/>
      <c r="J116" s="16"/>
      <c r="O116" s="46" t="str">
        <f ca="1">_xlfn.XLOOKUP(N108,Fragensammlung!A:A,Fragensammlung!F:F,"")</f>
        <v>4 ______________</v>
      </c>
    </row>
    <row r="117" spans="2:16" ht="7.5" customHeight="1" x14ac:dyDescent="0.35">
      <c r="B117" s="14"/>
      <c r="E117" s="89"/>
      <c r="F117" s="89"/>
      <c r="H117" s="14"/>
      <c r="J117" s="16"/>
    </row>
    <row r="118" spans="2:16" x14ac:dyDescent="0.35">
      <c r="B118" s="14"/>
      <c r="E118" s="89"/>
      <c r="F118" s="89"/>
      <c r="H118" s="14"/>
      <c r="J118" s="16"/>
      <c r="O118" s="46" t="str">
        <f ca="1">_xlfn.XLOOKUP(N108,Fragensammlung!A:A,Fragensammlung!G:G,"")</f>
        <v>5 ______________</v>
      </c>
    </row>
    <row r="119" spans="2:16" ht="7.5" customHeight="1" x14ac:dyDescent="0.35">
      <c r="B119" s="14"/>
      <c r="E119" s="89"/>
      <c r="F119" s="89"/>
      <c r="H119" s="14"/>
      <c r="J119" s="16"/>
    </row>
    <row r="120" spans="2:16" x14ac:dyDescent="0.35">
      <c r="B120" s="14"/>
      <c r="E120" s="89"/>
      <c r="F120" s="89"/>
      <c r="H120" s="14"/>
      <c r="J120" s="16"/>
      <c r="O120" s="46" t="str">
        <f ca="1">_xlfn.XLOOKUP(N108,Fragensammlung!A:A,Fragensammlung!H:H,"")</f>
        <v>6 ______________</v>
      </c>
    </row>
    <row r="121" spans="2:16" ht="9" customHeight="1" thickBot="1" x14ac:dyDescent="0.4">
      <c r="B121" s="17"/>
      <c r="C121" s="18"/>
      <c r="D121" s="18"/>
      <c r="E121" s="18"/>
      <c r="F121" s="18"/>
      <c r="G121" s="18"/>
      <c r="H121" s="17"/>
      <c r="I121" s="18"/>
      <c r="J121" s="19"/>
    </row>
    <row r="123" spans="2:16" ht="15" thickBot="1" x14ac:dyDescent="0.4"/>
    <row r="124" spans="2:16" ht="6" customHeight="1" x14ac:dyDescent="0.35">
      <c r="B124" s="11"/>
      <c r="C124" s="12"/>
      <c r="D124" s="12"/>
      <c r="E124" s="12"/>
      <c r="F124" s="12"/>
      <c r="G124" s="12"/>
      <c r="H124" s="11"/>
      <c r="I124" s="12"/>
      <c r="J124" s="13"/>
    </row>
    <row r="125" spans="2:16" x14ac:dyDescent="0.35">
      <c r="B125" s="14"/>
      <c r="C125" s="15">
        <v>8</v>
      </c>
      <c r="E125" s="89" t="str">
        <f ca="1">_xlfn.XLOOKUP(N125,Fragensammlung!A:A,Fragensammlung!B:B)</f>
        <v>Ein Torwart fängt den Ball außerhalb seines Torraums und geht mit Ball in den Torraum zurück. Wie muss der Schiedsrichter entscheiden?</v>
      </c>
      <c r="F125" s="89"/>
      <c r="H125" s="14"/>
      <c r="I125" t="s">
        <v>28</v>
      </c>
      <c r="J125" s="16"/>
      <c r="N125" s="46">
        <f ca="1">_xlfn.XLOOKUP(C125,Fragensammlung!T:T,Fragensammlung!M:M)</f>
        <v>23</v>
      </c>
      <c r="P125" s="44" t="str">
        <f ca="1">_xlfn.XLOOKUP(N125,Fragensammlung!A:A,Fragensammlung!J:J)</f>
        <v>Freiwurf.</v>
      </c>
    </row>
    <row r="126" spans="2:16" x14ac:dyDescent="0.35">
      <c r="B126" s="14"/>
      <c r="E126" s="89"/>
      <c r="F126" s="89"/>
      <c r="H126" s="14"/>
      <c r="J126" s="16" t="str">
        <f ca="1">"/ "&amp;_xlfn.XLOOKUP(N125,Fragensammlung!A:A,Fragensammlung!K:K)</f>
        <v>/ 1</v>
      </c>
    </row>
    <row r="127" spans="2:16" x14ac:dyDescent="0.35">
      <c r="B127" s="14"/>
      <c r="E127" s="89" t="str">
        <f ca="1">_xlfn.XLOOKUP(N125,Fragensammlung!A:A,Fragensammlung!J:J)</f>
        <v>Freiwurf.</v>
      </c>
      <c r="F127" s="89"/>
      <c r="H127" s="14"/>
      <c r="J127" s="16"/>
      <c r="O127" s="46" t="str">
        <f ca="1">_xlfn.XLOOKUP(N125,Fragensammlung!A:A,Fragensammlung!C:C,"")</f>
        <v xml:space="preserve"> </v>
      </c>
    </row>
    <row r="128" spans="2:16" ht="7.5" customHeight="1" x14ac:dyDescent="0.35">
      <c r="B128" s="14"/>
      <c r="E128" s="89"/>
      <c r="F128" s="89"/>
      <c r="H128" s="14"/>
      <c r="J128" s="16"/>
    </row>
    <row r="129" spans="2:16" x14ac:dyDescent="0.35">
      <c r="B129" s="14"/>
      <c r="E129" s="89"/>
      <c r="F129" s="89"/>
      <c r="H129" s="14"/>
      <c r="J129" s="16"/>
      <c r="O129" s="46" t="str">
        <f ca="1">_xlfn.XLOOKUP(N125,Fragensammlung!A:A,Fragensammlung!D:D,"")</f>
        <v>______________________________________________________________________</v>
      </c>
    </row>
    <row r="130" spans="2:16" ht="7.5" customHeight="1" x14ac:dyDescent="0.35">
      <c r="B130" s="14"/>
      <c r="E130" s="89"/>
      <c r="F130" s="89"/>
      <c r="H130" s="14"/>
      <c r="J130" s="16"/>
    </row>
    <row r="131" spans="2:16" x14ac:dyDescent="0.35">
      <c r="B131" s="14"/>
      <c r="E131" s="89"/>
      <c r="F131" s="89"/>
      <c r="H131" s="14"/>
      <c r="J131" s="16"/>
      <c r="O131" s="46" t="str">
        <f ca="1">_xlfn.XLOOKUP(N125,Fragensammlung!A:A,Fragensammlung!E:E,"")</f>
        <v>______________________________________________________________________</v>
      </c>
    </row>
    <row r="132" spans="2:16" ht="7.5" customHeight="1" x14ac:dyDescent="0.35">
      <c r="B132" s="14"/>
      <c r="E132" s="89"/>
      <c r="F132" s="89"/>
      <c r="H132" s="14"/>
      <c r="J132" s="16"/>
    </row>
    <row r="133" spans="2:16" x14ac:dyDescent="0.35">
      <c r="B133" s="14"/>
      <c r="E133" s="89"/>
      <c r="F133" s="89"/>
      <c r="H133" s="14"/>
      <c r="J133" s="16"/>
      <c r="O133" s="46" t="str">
        <f ca="1">_xlfn.XLOOKUP(N125,Fragensammlung!A:A,Fragensammlung!F:F,"")</f>
        <v>______________________________________________________________________</v>
      </c>
    </row>
    <row r="134" spans="2:16" ht="7.5" customHeight="1" x14ac:dyDescent="0.35">
      <c r="B134" s="14"/>
      <c r="E134" s="89"/>
      <c r="F134" s="89"/>
      <c r="H134" s="14"/>
      <c r="J134" s="16"/>
    </row>
    <row r="135" spans="2:16" x14ac:dyDescent="0.35">
      <c r="B135" s="14"/>
      <c r="E135" s="89"/>
      <c r="F135" s="89"/>
      <c r="H135" s="14"/>
      <c r="J135" s="16"/>
      <c r="O135" s="46" t="str">
        <f ca="1">_xlfn.XLOOKUP(N125,Fragensammlung!A:A,Fragensammlung!G:G,"")</f>
        <v>______________________________________________________________________</v>
      </c>
    </row>
    <row r="136" spans="2:16" ht="7.5" customHeight="1" x14ac:dyDescent="0.35">
      <c r="B136" s="14"/>
      <c r="E136" s="89"/>
      <c r="F136" s="89"/>
      <c r="H136" s="14"/>
      <c r="J136" s="16"/>
    </row>
    <row r="137" spans="2:16" x14ac:dyDescent="0.35">
      <c r="B137" s="14"/>
      <c r="E137" s="89"/>
      <c r="F137" s="89"/>
      <c r="H137" s="14"/>
      <c r="J137" s="16"/>
      <c r="O137" s="46" t="str">
        <f ca="1">_xlfn.XLOOKUP(N125,Fragensammlung!A:A,Fragensammlung!H:H,"")</f>
        <v xml:space="preserve"> </v>
      </c>
    </row>
    <row r="138" spans="2:16" ht="9" customHeight="1" thickBot="1" x14ac:dyDescent="0.4">
      <c r="B138" s="17"/>
      <c r="C138" s="18"/>
      <c r="D138" s="18"/>
      <c r="E138" s="18"/>
      <c r="F138" s="18"/>
      <c r="G138" s="18"/>
      <c r="H138" s="17"/>
      <c r="I138" s="18"/>
      <c r="J138" s="19"/>
    </row>
    <row r="139" spans="2:16" ht="27" customHeight="1" x14ac:dyDescent="0.35"/>
    <row r="140" spans="2:16" ht="15" thickBot="1" x14ac:dyDescent="0.4"/>
    <row r="141" spans="2:16" ht="6" customHeight="1" x14ac:dyDescent="0.35">
      <c r="B141" s="11"/>
      <c r="C141" s="12"/>
      <c r="D141" s="12"/>
      <c r="E141" s="12"/>
      <c r="F141" s="12"/>
      <c r="G141" s="12"/>
      <c r="H141" s="11"/>
      <c r="I141" s="12"/>
      <c r="J141" s="13"/>
    </row>
    <row r="142" spans="2:16" x14ac:dyDescent="0.35">
      <c r="B142" s="14"/>
      <c r="C142" s="15">
        <v>9</v>
      </c>
      <c r="E142" s="89" t="str">
        <f ca="1">_xlfn.XLOOKUP(N142,Fragensammlung!A:A,Fragensammlung!B:B)</f>
        <v>Nenne zwei Regeln, die beim Auswechseln im Jugendbereich beachtet werden müssen.</v>
      </c>
      <c r="F142" s="89"/>
      <c r="H142" s="14"/>
      <c r="I142" t="s">
        <v>28</v>
      </c>
      <c r="J142" s="16"/>
      <c r="N142" s="46">
        <f ca="1">_xlfn.XLOOKUP(C142,Fragensammlung!T:T,Fragensammlung!M:M)</f>
        <v>10</v>
      </c>
      <c r="P142" s="44" t="str">
        <f ca="1">_xlfn.XLOOKUP(N142,Fragensammlung!A:A,Fragensammlung!J:J)</f>
        <v>Mögliche Antworten:
Wechseln nur im Auswechselraum
nur bei Ballbesitz
der ausgewechselte Spieler muss zuerst das Feld verlassen haben vor dem Eintritt des Einwechselspielers.</v>
      </c>
    </row>
    <row r="143" spans="2:16" x14ac:dyDescent="0.35">
      <c r="B143" s="14"/>
      <c r="E143" s="89"/>
      <c r="F143" s="89"/>
      <c r="H143" s="14"/>
      <c r="J143" s="16" t="str">
        <f ca="1">"/ "&amp;_xlfn.XLOOKUP(N142,Fragensammlung!A:A,Fragensammlung!K:K)</f>
        <v>/ 2</v>
      </c>
    </row>
    <row r="144" spans="2:16" x14ac:dyDescent="0.35">
      <c r="B144" s="14"/>
      <c r="E144" s="89" t="str">
        <f ca="1">_xlfn.XLOOKUP(N142,Fragensammlung!A:A,Fragensammlung!J:J)</f>
        <v>Mögliche Antworten:
Wechseln nur im Auswechselraum
nur bei Ballbesitz
der ausgewechselte Spieler muss zuerst das Feld verlassen haben vor dem Eintritt des Einwechselspielers.</v>
      </c>
      <c r="F144" s="89"/>
      <c r="H144" s="14"/>
      <c r="J144" s="16"/>
      <c r="O144" s="46" t="str">
        <f ca="1">_xlfn.XLOOKUP(N142,Fragensammlung!A:A,Fragensammlung!C:C,"")</f>
        <v>______________________________________________________________________</v>
      </c>
    </row>
    <row r="145" spans="2:16" ht="7.5" customHeight="1" x14ac:dyDescent="0.35">
      <c r="B145" s="14"/>
      <c r="E145" s="89"/>
      <c r="F145" s="89"/>
      <c r="H145" s="14"/>
      <c r="J145" s="16"/>
    </row>
    <row r="146" spans="2:16" x14ac:dyDescent="0.35">
      <c r="B146" s="14"/>
      <c r="E146" s="89"/>
      <c r="F146" s="89"/>
      <c r="H146" s="14"/>
      <c r="J146" s="16"/>
      <c r="O146" s="46" t="str">
        <f ca="1">_xlfn.XLOOKUP(N142,Fragensammlung!A:A,Fragensammlung!D:D,"")</f>
        <v>______________________________________________________________________</v>
      </c>
    </row>
    <row r="147" spans="2:16" ht="7.5" customHeight="1" x14ac:dyDescent="0.35">
      <c r="B147" s="14"/>
      <c r="E147" s="89"/>
      <c r="F147" s="89"/>
      <c r="H147" s="14"/>
      <c r="J147" s="16"/>
    </row>
    <row r="148" spans="2:16" x14ac:dyDescent="0.35">
      <c r="B148" s="14"/>
      <c r="E148" s="89"/>
      <c r="F148" s="89"/>
      <c r="H148" s="14"/>
      <c r="J148" s="16"/>
      <c r="O148" s="46" t="str">
        <f ca="1">_xlfn.XLOOKUP(N142,Fragensammlung!A:A,Fragensammlung!E:E,"")</f>
        <v>______________________________________________________________________</v>
      </c>
    </row>
    <row r="149" spans="2:16" ht="7.5" customHeight="1" x14ac:dyDescent="0.35">
      <c r="B149" s="14"/>
      <c r="E149" s="89"/>
      <c r="F149" s="89"/>
      <c r="H149" s="14"/>
      <c r="J149" s="16"/>
    </row>
    <row r="150" spans="2:16" x14ac:dyDescent="0.35">
      <c r="B150" s="14"/>
      <c r="E150" s="89"/>
      <c r="F150" s="89"/>
      <c r="H150" s="14"/>
      <c r="J150" s="16"/>
      <c r="O150" s="46" t="str">
        <f ca="1">_xlfn.XLOOKUP(N142,Fragensammlung!A:A,Fragensammlung!F:F,"")</f>
        <v>______________________________________________________________________</v>
      </c>
    </row>
    <row r="151" spans="2:16" ht="7.5" customHeight="1" x14ac:dyDescent="0.35">
      <c r="B151" s="14"/>
      <c r="E151" s="89"/>
      <c r="F151" s="89"/>
      <c r="H151" s="14"/>
      <c r="J151" s="16"/>
    </row>
    <row r="152" spans="2:16" x14ac:dyDescent="0.35">
      <c r="B152" s="14"/>
      <c r="E152" s="89"/>
      <c r="F152" s="89"/>
      <c r="H152" s="14"/>
      <c r="J152" s="16"/>
      <c r="O152" s="46" t="str">
        <f ca="1">_xlfn.XLOOKUP(N142,Fragensammlung!A:A,Fragensammlung!G:G,"")</f>
        <v>______________________________________________________________________</v>
      </c>
    </row>
    <row r="153" spans="2:16" ht="7.5" customHeight="1" x14ac:dyDescent="0.35">
      <c r="B153" s="14"/>
      <c r="E153" s="89"/>
      <c r="F153" s="89"/>
      <c r="H153" s="14"/>
      <c r="J153" s="16"/>
    </row>
    <row r="154" spans="2:16" x14ac:dyDescent="0.35">
      <c r="B154" s="14"/>
      <c r="E154" s="89"/>
      <c r="F154" s="89"/>
      <c r="H154" s="14"/>
      <c r="J154" s="16"/>
      <c r="O154" s="46" t="str">
        <f ca="1">_xlfn.XLOOKUP(N142,Fragensammlung!A:A,Fragensammlung!H:H,"")</f>
        <v>______________________________________________________________________</v>
      </c>
    </row>
    <row r="155" spans="2:16" ht="9" customHeight="1" thickBot="1" x14ac:dyDescent="0.4">
      <c r="B155" s="17"/>
      <c r="C155" s="18"/>
      <c r="D155" s="18"/>
      <c r="E155" s="18"/>
      <c r="F155" s="18"/>
      <c r="G155" s="18"/>
      <c r="H155" s="17"/>
      <c r="I155" s="18"/>
      <c r="J155" s="19"/>
    </row>
    <row r="157" spans="2:16" ht="15" thickBot="1" x14ac:dyDescent="0.4"/>
    <row r="158" spans="2:16" ht="6" customHeight="1" x14ac:dyDescent="0.35">
      <c r="B158" s="11"/>
      <c r="C158" s="12"/>
      <c r="D158" s="12"/>
      <c r="E158" s="12"/>
      <c r="F158" s="12"/>
      <c r="G158" s="12"/>
      <c r="H158" s="11"/>
      <c r="I158" s="12"/>
      <c r="J158" s="13"/>
    </row>
    <row r="159" spans="2:16" x14ac:dyDescent="0.35">
      <c r="B159" s="14"/>
      <c r="C159" s="15">
        <v>10</v>
      </c>
      <c r="E159" s="89" t="str">
        <f ca="1">_xlfn.XLOOKUP(N159,Fragensammlung!A:A,Fragensammlung!B:B)</f>
        <v>Was bedeutet dieses Schiedsrichterzeichen?</v>
      </c>
      <c r="F159" s="89"/>
      <c r="H159" s="14"/>
      <c r="I159" t="s">
        <v>28</v>
      </c>
      <c r="J159" s="16"/>
      <c r="N159" s="46">
        <f ca="1">_xlfn.XLOOKUP(C159,Fragensammlung!T:T,Fragensammlung!M:M)</f>
        <v>12</v>
      </c>
      <c r="P159" s="44" t="e" vm="5">
        <f ca="1">_xlfn.XLOOKUP(N159,Fragensammlung!A:A,Fragensammlung!J:J)</f>
        <v>#VALUE!</v>
      </c>
    </row>
    <row r="160" spans="2:16" x14ac:dyDescent="0.35">
      <c r="B160" s="14"/>
      <c r="E160" s="89"/>
      <c r="F160" s="89"/>
      <c r="H160" s="14"/>
      <c r="J160" s="16" t="str">
        <f ca="1">"/ "&amp;_xlfn.XLOOKUP(N159,Fragensammlung!A:A,Fragensammlung!K:K)</f>
        <v>/ 1</v>
      </c>
    </row>
    <row r="161" spans="2:16" x14ac:dyDescent="0.35">
      <c r="B161" s="14"/>
      <c r="E161" s="89" t="e" vm="5">
        <f ca="1">_xlfn.XLOOKUP(N159,Fragensammlung!A:A,Fragensammlung!J:J)</f>
        <v>#VALUE!</v>
      </c>
      <c r="F161" s="89"/>
      <c r="H161" s="14"/>
      <c r="J161" s="16"/>
      <c r="O161" s="46" t="str">
        <f ca="1">_xlfn.XLOOKUP(N159,Fragensammlung!A:A,Fragensammlung!C:C,"")</f>
        <v xml:space="preserve"> </v>
      </c>
    </row>
    <row r="162" spans="2:16" ht="7.5" customHeight="1" x14ac:dyDescent="0.35">
      <c r="B162" s="14"/>
      <c r="E162" s="89"/>
      <c r="F162" s="89"/>
      <c r="H162" s="14"/>
      <c r="J162" s="16"/>
    </row>
    <row r="163" spans="2:16" x14ac:dyDescent="0.35">
      <c r="B163" s="14"/>
      <c r="E163" s="89"/>
      <c r="F163" s="89"/>
      <c r="H163" s="14"/>
      <c r="J163" s="16"/>
      <c r="O163" s="46" t="str">
        <f ca="1">_xlfn.XLOOKUP(N159,Fragensammlung!A:A,Fragensammlung!D:D,"")</f>
        <v xml:space="preserve"> </v>
      </c>
    </row>
    <row r="164" spans="2:16" ht="7.5" customHeight="1" x14ac:dyDescent="0.35">
      <c r="B164" s="14"/>
      <c r="E164" s="89"/>
      <c r="F164" s="89"/>
      <c r="H164" s="14"/>
      <c r="J164" s="16"/>
    </row>
    <row r="165" spans="2:16" x14ac:dyDescent="0.35">
      <c r="B165" s="14"/>
      <c r="E165" s="89"/>
      <c r="F165" s="89"/>
      <c r="H165" s="14"/>
      <c r="J165" s="16"/>
      <c r="O165" s="46" t="str">
        <f ca="1">_xlfn.XLOOKUP(N159,Fragensammlung!A:A,Fragensammlung!E:E,"")</f>
        <v>________________________________________________</v>
      </c>
    </row>
    <row r="166" spans="2:16" ht="7.5" customHeight="1" x14ac:dyDescent="0.35">
      <c r="B166" s="14"/>
      <c r="E166" s="89"/>
      <c r="F166" s="89"/>
      <c r="H166" s="14"/>
      <c r="J166" s="16"/>
    </row>
    <row r="167" spans="2:16" x14ac:dyDescent="0.35">
      <c r="B167" s="14"/>
      <c r="E167" s="89"/>
      <c r="F167" s="89"/>
      <c r="H167" s="14"/>
      <c r="J167" s="16"/>
      <c r="O167" s="46" t="str">
        <f ca="1">_xlfn.XLOOKUP(N159,Fragensammlung!A:A,Fragensammlung!F:F,"")</f>
        <v xml:space="preserve"> </v>
      </c>
    </row>
    <row r="168" spans="2:16" ht="7.5" customHeight="1" x14ac:dyDescent="0.35">
      <c r="B168" s="14"/>
      <c r="E168" s="89"/>
      <c r="F168" s="89"/>
      <c r="H168" s="14"/>
      <c r="J168" s="16"/>
    </row>
    <row r="169" spans="2:16" x14ac:dyDescent="0.35">
      <c r="B169" s="14"/>
      <c r="E169" s="89"/>
      <c r="F169" s="89"/>
      <c r="H169" s="14"/>
      <c r="J169" s="16"/>
      <c r="O169" s="46" t="str">
        <f ca="1">_xlfn.XLOOKUP(N159,Fragensammlung!A:A,Fragensammlung!G:G,"")</f>
        <v xml:space="preserve"> </v>
      </c>
    </row>
    <row r="170" spans="2:16" ht="7.5" customHeight="1" x14ac:dyDescent="0.35">
      <c r="B170" s="14"/>
      <c r="E170" s="89"/>
      <c r="F170" s="89"/>
      <c r="H170" s="14"/>
      <c r="J170" s="16"/>
    </row>
    <row r="171" spans="2:16" x14ac:dyDescent="0.35">
      <c r="B171" s="14"/>
      <c r="E171" s="89"/>
      <c r="F171" s="89"/>
      <c r="H171" s="14"/>
      <c r="J171" s="16"/>
      <c r="O171" s="46" t="str">
        <f ca="1">_xlfn.XLOOKUP(N159,Fragensammlung!A:A,Fragensammlung!H:H,"")</f>
        <v xml:space="preserve"> </v>
      </c>
    </row>
    <row r="172" spans="2:16" ht="9" customHeight="1" thickBot="1" x14ac:dyDescent="0.4">
      <c r="B172" s="17"/>
      <c r="C172" s="18"/>
      <c r="D172" s="18"/>
      <c r="E172" s="18"/>
      <c r="F172" s="18"/>
      <c r="G172" s="18"/>
      <c r="H172" s="17"/>
      <c r="I172" s="18"/>
      <c r="J172" s="19"/>
    </row>
    <row r="174" spans="2:16" ht="15" thickBot="1" x14ac:dyDescent="0.4"/>
    <row r="175" spans="2:16" ht="6" customHeight="1" x14ac:dyDescent="0.35">
      <c r="B175" s="11"/>
      <c r="C175" s="12"/>
      <c r="D175" s="12"/>
      <c r="E175" s="12"/>
      <c r="F175" s="12"/>
      <c r="G175" s="12"/>
      <c r="H175" s="11"/>
      <c r="I175" s="12"/>
      <c r="J175" s="13"/>
    </row>
    <row r="176" spans="2:16" x14ac:dyDescent="0.35">
      <c r="B176" s="14"/>
      <c r="C176" s="15">
        <v>11</v>
      </c>
      <c r="E176" s="89" t="str">
        <f ca="1">_xlfn.XLOOKUP(N176,Fragensammlung!A:A,Fragensammlung!B:B)</f>
        <v>Nenne zwei Spielsituationen, die zu einem Einwurf führen.</v>
      </c>
      <c r="F176" s="89"/>
      <c r="H176" s="14"/>
      <c r="I176" t="s">
        <v>28</v>
      </c>
      <c r="J176" s="16"/>
      <c r="N176" s="46">
        <f ca="1">_xlfn.XLOOKUP(C176,Fragensammlung!T:T,Fragensammlung!M:M)</f>
        <v>21</v>
      </c>
      <c r="P176" s="44" t="str">
        <f ca="1">_xlfn.XLOOKUP(N176,Fragensammlung!A:A,Fragensammlung!J:J)</f>
        <v>Mögliche Antworten:
Der Ball überquert die Seitenlinie.
Der Ball berührt die Decke. 
Der Ball überschreitet die Torauslinie, nachdem ein Abwehrspieler den Ball berührt hat.</v>
      </c>
    </row>
    <row r="177" spans="2:15" x14ac:dyDescent="0.35">
      <c r="B177" s="14"/>
      <c r="E177" s="89"/>
      <c r="F177" s="89"/>
      <c r="H177" s="14"/>
      <c r="J177" s="16" t="str">
        <f ca="1">"/ "&amp;_xlfn.XLOOKUP(N176,Fragensammlung!A:A,Fragensammlung!K:K)</f>
        <v>/ 2</v>
      </c>
    </row>
    <row r="178" spans="2:15" x14ac:dyDescent="0.35">
      <c r="B178" s="14"/>
      <c r="E178" s="89" t="str">
        <f ca="1">_xlfn.XLOOKUP(N176,Fragensammlung!A:A,Fragensammlung!J:J)</f>
        <v>Mögliche Antworten:
Der Ball überquert die Seitenlinie.
Der Ball berührt die Decke. 
Der Ball überschreitet die Torauslinie, nachdem ein Abwehrspieler den Ball berührt hat.</v>
      </c>
      <c r="F178" s="89"/>
      <c r="H178" s="14"/>
      <c r="J178" s="16"/>
      <c r="O178" s="46" t="str">
        <f ca="1">_xlfn.XLOOKUP(N176,Fragensammlung!A:A,Fragensammlung!C:C,"")</f>
        <v xml:space="preserve"> </v>
      </c>
    </row>
    <row r="179" spans="2:15" ht="7.5" customHeight="1" x14ac:dyDescent="0.35">
      <c r="B179" s="14"/>
      <c r="E179" s="89"/>
      <c r="F179" s="89"/>
      <c r="H179" s="14"/>
      <c r="J179" s="16"/>
    </row>
    <row r="180" spans="2:15" x14ac:dyDescent="0.35">
      <c r="B180" s="14"/>
      <c r="E180" s="89"/>
      <c r="F180" s="89"/>
      <c r="H180" s="14"/>
      <c r="J180" s="16"/>
      <c r="O180" s="46" t="str">
        <f ca="1">_xlfn.XLOOKUP(N176,Fragensammlung!A:A,Fragensammlung!D:D,"")</f>
        <v>______________________________________________________________________</v>
      </c>
    </row>
    <row r="181" spans="2:15" ht="7.5" customHeight="1" x14ac:dyDescent="0.35">
      <c r="B181" s="14"/>
      <c r="E181" s="89"/>
      <c r="F181" s="89"/>
      <c r="H181" s="14"/>
      <c r="J181" s="16"/>
    </row>
    <row r="182" spans="2:15" x14ac:dyDescent="0.35">
      <c r="B182" s="14"/>
      <c r="E182" s="89"/>
      <c r="F182" s="89"/>
      <c r="H182" s="14"/>
      <c r="J182" s="16"/>
      <c r="O182" s="46" t="str">
        <f ca="1">_xlfn.XLOOKUP(N176,Fragensammlung!A:A,Fragensammlung!E:E,"")</f>
        <v>______________________________________________________________________</v>
      </c>
    </row>
    <row r="183" spans="2:15" ht="7.5" customHeight="1" x14ac:dyDescent="0.35">
      <c r="B183" s="14"/>
      <c r="E183" s="89"/>
      <c r="F183" s="89"/>
      <c r="H183" s="14"/>
      <c r="J183" s="16"/>
    </row>
    <row r="184" spans="2:15" x14ac:dyDescent="0.35">
      <c r="B184" s="14"/>
      <c r="E184" s="89"/>
      <c r="F184" s="89"/>
      <c r="H184" s="14"/>
      <c r="J184" s="16"/>
      <c r="O184" s="46" t="str">
        <f ca="1">_xlfn.XLOOKUP(N176,Fragensammlung!A:A,Fragensammlung!F:F,"")</f>
        <v>______________________________________________________________________</v>
      </c>
    </row>
    <row r="185" spans="2:15" ht="7.5" customHeight="1" x14ac:dyDescent="0.35">
      <c r="B185" s="14"/>
      <c r="E185" s="89"/>
      <c r="F185" s="89"/>
      <c r="H185" s="14"/>
      <c r="J185" s="16"/>
    </row>
    <row r="186" spans="2:15" x14ac:dyDescent="0.35">
      <c r="B186" s="14"/>
      <c r="E186" s="89"/>
      <c r="F186" s="89"/>
      <c r="H186" s="14"/>
      <c r="J186" s="16"/>
      <c r="O186" s="46" t="str">
        <f ca="1">_xlfn.XLOOKUP(N176,Fragensammlung!A:A,Fragensammlung!G:G,"")</f>
        <v>______________________________________________________________________</v>
      </c>
    </row>
    <row r="187" spans="2:15" ht="7.5" customHeight="1" x14ac:dyDescent="0.35">
      <c r="B187" s="14"/>
      <c r="E187" s="89"/>
      <c r="F187" s="89"/>
      <c r="H187" s="14"/>
      <c r="J187" s="16"/>
    </row>
    <row r="188" spans="2:15" x14ac:dyDescent="0.35">
      <c r="B188" s="14"/>
      <c r="E188" s="89"/>
      <c r="F188" s="89"/>
      <c r="H188" s="14"/>
      <c r="J188" s="16"/>
      <c r="O188" s="46" t="str">
        <f ca="1">_xlfn.XLOOKUP(N176,Fragensammlung!A:A,Fragensammlung!H:H,"")</f>
        <v xml:space="preserve"> </v>
      </c>
    </row>
    <row r="189" spans="2:15" ht="9" customHeight="1" thickBot="1" x14ac:dyDescent="0.4">
      <c r="B189" s="17"/>
      <c r="C189" s="18"/>
      <c r="D189" s="18"/>
      <c r="E189" s="18"/>
      <c r="F189" s="18"/>
      <c r="G189" s="18"/>
      <c r="H189" s="17"/>
      <c r="I189" s="18"/>
      <c r="J189" s="19"/>
    </row>
    <row r="191" spans="2:15" ht="15" thickBot="1" x14ac:dyDescent="0.4"/>
    <row r="192" spans="2:15" ht="6" customHeight="1" x14ac:dyDescent="0.35">
      <c r="B192" s="11"/>
      <c r="C192" s="12"/>
      <c r="D192" s="12"/>
      <c r="E192" s="12"/>
      <c r="F192" s="12"/>
      <c r="G192" s="12"/>
      <c r="H192" s="11"/>
      <c r="I192" s="12"/>
      <c r="J192" s="13"/>
    </row>
    <row r="193" spans="2:16" x14ac:dyDescent="0.35">
      <c r="B193" s="14"/>
      <c r="C193" s="15">
        <v>12</v>
      </c>
      <c r="E193" s="89" t="e">
        <f ca="1">_xlfn.XLOOKUP(N193,Fragensammlung!A:A,Fragensammlung!B:B)</f>
        <v>#N/A</v>
      </c>
      <c r="F193" s="89"/>
      <c r="H193" s="14"/>
      <c r="I193" t="s">
        <v>28</v>
      </c>
      <c r="J193" s="16"/>
      <c r="N193" s="46" t="e">
        <f ca="1">_xlfn.XLOOKUP(C193,Fragensammlung!T:T,Fragensammlung!M:M)</f>
        <v>#N/A</v>
      </c>
      <c r="P193" s="44" t="e">
        <f ca="1">_xlfn.XLOOKUP(N193,Fragensammlung!A:A,Fragensammlung!J:J)</f>
        <v>#N/A</v>
      </c>
    </row>
    <row r="194" spans="2:16" x14ac:dyDescent="0.35">
      <c r="B194" s="14"/>
      <c r="E194" s="89"/>
      <c r="F194" s="89"/>
      <c r="H194" s="14"/>
      <c r="J194" s="16" t="e">
        <f ca="1">"/ "&amp;_xlfn.XLOOKUP(N193,Fragensammlung!A:A,Fragensammlung!K:K)</f>
        <v>#N/A</v>
      </c>
    </row>
    <row r="195" spans="2:16" x14ac:dyDescent="0.35">
      <c r="B195" s="14"/>
      <c r="E195" s="89" t="e">
        <f ca="1">_xlfn.XLOOKUP(N193,Fragensammlung!A:A,Fragensammlung!J:J)</f>
        <v>#N/A</v>
      </c>
      <c r="F195" s="89"/>
      <c r="H195" s="14"/>
      <c r="J195" s="16"/>
      <c r="O195" s="46" t="e">
        <f ca="1">_xlfn.XLOOKUP(N193,Fragensammlung!A:A,Fragensammlung!C:C,"")</f>
        <v>#N/A</v>
      </c>
    </row>
    <row r="196" spans="2:16" ht="7.5" customHeight="1" x14ac:dyDescent="0.35">
      <c r="B196" s="14"/>
      <c r="E196" s="89"/>
      <c r="F196" s="89"/>
      <c r="H196" s="14"/>
      <c r="J196" s="16"/>
    </row>
    <row r="197" spans="2:16" x14ac:dyDescent="0.35">
      <c r="B197" s="14"/>
      <c r="E197" s="89"/>
      <c r="F197" s="89"/>
      <c r="H197" s="14"/>
      <c r="J197" s="16"/>
      <c r="O197" s="46" t="e">
        <f ca="1">_xlfn.XLOOKUP(N193,Fragensammlung!A:A,Fragensammlung!D:D,"")</f>
        <v>#N/A</v>
      </c>
    </row>
    <row r="198" spans="2:16" ht="7.5" customHeight="1" x14ac:dyDescent="0.35">
      <c r="B198" s="14"/>
      <c r="E198" s="89"/>
      <c r="F198" s="89"/>
      <c r="H198" s="14"/>
      <c r="J198" s="16"/>
    </row>
    <row r="199" spans="2:16" x14ac:dyDescent="0.35">
      <c r="B199" s="14"/>
      <c r="E199" s="89"/>
      <c r="F199" s="89"/>
      <c r="H199" s="14"/>
      <c r="J199" s="16"/>
      <c r="O199" s="46" t="e">
        <f ca="1">_xlfn.XLOOKUP(N193,Fragensammlung!A:A,Fragensammlung!E:E,"")</f>
        <v>#N/A</v>
      </c>
    </row>
    <row r="200" spans="2:16" ht="7.5" customHeight="1" x14ac:dyDescent="0.35">
      <c r="B200" s="14"/>
      <c r="E200" s="89"/>
      <c r="F200" s="89"/>
      <c r="H200" s="14"/>
      <c r="J200" s="16"/>
    </row>
    <row r="201" spans="2:16" x14ac:dyDescent="0.35">
      <c r="B201" s="14"/>
      <c r="E201" s="89"/>
      <c r="F201" s="89"/>
      <c r="H201" s="14"/>
      <c r="J201" s="16"/>
      <c r="O201" s="46" t="e">
        <f ca="1">_xlfn.XLOOKUP(N193,Fragensammlung!A:A,Fragensammlung!F:F,"")</f>
        <v>#N/A</v>
      </c>
    </row>
    <row r="202" spans="2:16" ht="7.5" customHeight="1" x14ac:dyDescent="0.35">
      <c r="B202" s="14"/>
      <c r="E202" s="89"/>
      <c r="F202" s="89"/>
      <c r="H202" s="14"/>
      <c r="J202" s="16"/>
    </row>
    <row r="203" spans="2:16" x14ac:dyDescent="0.35">
      <c r="B203" s="14"/>
      <c r="E203" s="89"/>
      <c r="F203" s="89"/>
      <c r="H203" s="14"/>
      <c r="J203" s="16"/>
      <c r="O203" s="46" t="e">
        <f ca="1">_xlfn.XLOOKUP(N193,Fragensammlung!A:A,Fragensammlung!G:G,"")</f>
        <v>#N/A</v>
      </c>
    </row>
    <row r="204" spans="2:16" ht="7.5" customHeight="1" x14ac:dyDescent="0.35">
      <c r="B204" s="14"/>
      <c r="E204" s="89"/>
      <c r="F204" s="89"/>
      <c r="H204" s="14"/>
      <c r="J204" s="16"/>
    </row>
    <row r="205" spans="2:16" x14ac:dyDescent="0.35">
      <c r="B205" s="14"/>
      <c r="E205" s="89"/>
      <c r="F205" s="89"/>
      <c r="H205" s="14"/>
      <c r="J205" s="16"/>
      <c r="O205" s="46" t="e">
        <f ca="1">_xlfn.XLOOKUP(N193,Fragensammlung!A:A,Fragensammlung!H:H,"")</f>
        <v>#N/A</v>
      </c>
    </row>
    <row r="206" spans="2:16" ht="9" customHeight="1" thickBot="1" x14ac:dyDescent="0.4">
      <c r="B206" s="17"/>
      <c r="C206" s="18"/>
      <c r="D206" s="18"/>
      <c r="E206" s="18"/>
      <c r="F206" s="18"/>
      <c r="G206" s="18"/>
      <c r="H206" s="17"/>
      <c r="I206" s="18"/>
      <c r="J206" s="19"/>
    </row>
    <row r="208" spans="2:16" ht="15" thickBot="1" x14ac:dyDescent="0.4"/>
    <row r="209" spans="2:16" ht="6" customHeight="1" x14ac:dyDescent="0.35">
      <c r="B209" s="11"/>
      <c r="C209" s="12"/>
      <c r="D209" s="12"/>
      <c r="E209" s="12"/>
      <c r="F209" s="12"/>
      <c r="G209" s="12"/>
      <c r="H209" s="11"/>
      <c r="I209" s="12"/>
      <c r="J209" s="13"/>
    </row>
    <row r="210" spans="2:16" x14ac:dyDescent="0.35">
      <c r="B210" s="14"/>
      <c r="C210" s="15">
        <v>13</v>
      </c>
      <c r="E210" s="89" t="e">
        <f ca="1">_xlfn.XLOOKUP(N210,Fragensammlung!A:A,Fragensammlung!B:B)</f>
        <v>#N/A</v>
      </c>
      <c r="F210" s="89"/>
      <c r="H210" s="14"/>
      <c r="I210" t="s">
        <v>28</v>
      </c>
      <c r="J210" s="16"/>
      <c r="N210" s="46" t="e">
        <f ca="1">_xlfn.XLOOKUP(C210,Fragensammlung!T:T,Fragensammlung!M:M)</f>
        <v>#N/A</v>
      </c>
      <c r="P210" s="44" t="e">
        <f ca="1">_xlfn.XLOOKUP(N210,Fragensammlung!A:A,Fragensammlung!J:J)</f>
        <v>#N/A</v>
      </c>
    </row>
    <row r="211" spans="2:16" x14ac:dyDescent="0.35">
      <c r="B211" s="14"/>
      <c r="E211" s="89"/>
      <c r="F211" s="89"/>
      <c r="H211" s="14"/>
      <c r="J211" s="16" t="e">
        <f ca="1">"/ "&amp;_xlfn.XLOOKUP(N210,Fragensammlung!A:A,Fragensammlung!K:K)</f>
        <v>#N/A</v>
      </c>
    </row>
    <row r="212" spans="2:16" x14ac:dyDescent="0.35">
      <c r="B212" s="14"/>
      <c r="E212" s="89" t="e">
        <f ca="1">_xlfn.XLOOKUP(N210,Fragensammlung!A:A,Fragensammlung!J:J)</f>
        <v>#N/A</v>
      </c>
      <c r="F212" s="89"/>
      <c r="H212" s="14"/>
      <c r="J212" s="16"/>
      <c r="O212" s="46" t="e">
        <f ca="1">_xlfn.XLOOKUP(N210,Fragensammlung!A:A,Fragensammlung!C:C,"")</f>
        <v>#N/A</v>
      </c>
    </row>
    <row r="213" spans="2:16" ht="7.5" customHeight="1" x14ac:dyDescent="0.35">
      <c r="B213" s="14"/>
      <c r="E213" s="89"/>
      <c r="F213" s="89"/>
      <c r="H213" s="14"/>
      <c r="J213" s="16"/>
    </row>
    <row r="214" spans="2:16" x14ac:dyDescent="0.35">
      <c r="B214" s="14"/>
      <c r="E214" s="89"/>
      <c r="F214" s="89"/>
      <c r="H214" s="14"/>
      <c r="J214" s="16"/>
      <c r="O214" s="46" t="e">
        <f ca="1">_xlfn.XLOOKUP(N210,Fragensammlung!A:A,Fragensammlung!D:D,"")</f>
        <v>#N/A</v>
      </c>
    </row>
    <row r="215" spans="2:16" ht="7.5" customHeight="1" x14ac:dyDescent="0.35">
      <c r="B215" s="14"/>
      <c r="E215" s="89"/>
      <c r="F215" s="89"/>
      <c r="H215" s="14"/>
      <c r="J215" s="16"/>
    </row>
    <row r="216" spans="2:16" x14ac:dyDescent="0.35">
      <c r="B216" s="14"/>
      <c r="E216" s="89"/>
      <c r="F216" s="89"/>
      <c r="H216" s="14"/>
      <c r="J216" s="16"/>
      <c r="O216" s="46" t="e">
        <f ca="1">_xlfn.XLOOKUP(N210,Fragensammlung!A:A,Fragensammlung!E:E,"")</f>
        <v>#N/A</v>
      </c>
    </row>
    <row r="217" spans="2:16" ht="7.5" customHeight="1" x14ac:dyDescent="0.35">
      <c r="B217" s="14"/>
      <c r="E217" s="89"/>
      <c r="F217" s="89"/>
      <c r="H217" s="14"/>
      <c r="J217" s="16"/>
    </row>
    <row r="218" spans="2:16" x14ac:dyDescent="0.35">
      <c r="B218" s="14"/>
      <c r="E218" s="89"/>
      <c r="F218" s="89"/>
      <c r="H218" s="14"/>
      <c r="J218" s="16"/>
      <c r="O218" s="46" t="e">
        <f ca="1">_xlfn.XLOOKUP(N210,Fragensammlung!A:A,Fragensammlung!F:F,"")</f>
        <v>#N/A</v>
      </c>
    </row>
    <row r="219" spans="2:16" ht="7.5" customHeight="1" x14ac:dyDescent="0.35">
      <c r="B219" s="14"/>
      <c r="E219" s="89"/>
      <c r="F219" s="89"/>
      <c r="H219" s="14"/>
      <c r="J219" s="16"/>
    </row>
    <row r="220" spans="2:16" x14ac:dyDescent="0.35">
      <c r="B220" s="14"/>
      <c r="E220" s="89"/>
      <c r="F220" s="89"/>
      <c r="H220" s="14"/>
      <c r="J220" s="16"/>
      <c r="O220" s="46" t="e">
        <f ca="1">_xlfn.XLOOKUP(N210,Fragensammlung!A:A,Fragensammlung!G:G,"")</f>
        <v>#N/A</v>
      </c>
    </row>
    <row r="221" spans="2:16" ht="7.5" customHeight="1" x14ac:dyDescent="0.35">
      <c r="B221" s="14"/>
      <c r="E221" s="89"/>
      <c r="F221" s="89"/>
      <c r="H221" s="14"/>
      <c r="J221" s="16"/>
    </row>
    <row r="222" spans="2:16" x14ac:dyDescent="0.35">
      <c r="B222" s="14"/>
      <c r="E222" s="89"/>
      <c r="F222" s="89"/>
      <c r="H222" s="14"/>
      <c r="J222" s="16"/>
      <c r="O222" s="46" t="e">
        <f ca="1">_xlfn.XLOOKUP(N210,Fragensammlung!A:A,Fragensammlung!H:H,"")</f>
        <v>#N/A</v>
      </c>
    </row>
    <row r="223" spans="2:16" ht="9" customHeight="1" thickBot="1" x14ac:dyDescent="0.4">
      <c r="B223" s="17"/>
      <c r="C223" s="18"/>
      <c r="D223" s="18"/>
      <c r="E223" s="18"/>
      <c r="F223" s="18"/>
      <c r="G223" s="18"/>
      <c r="H223" s="17"/>
      <c r="I223" s="18"/>
      <c r="J223" s="19"/>
    </row>
    <row r="225" spans="2:16" ht="15" thickBot="1" x14ac:dyDescent="0.4"/>
    <row r="226" spans="2:16" ht="6" customHeight="1" x14ac:dyDescent="0.35">
      <c r="B226" s="11"/>
      <c r="C226" s="12"/>
      <c r="D226" s="12"/>
      <c r="E226" s="12"/>
      <c r="F226" s="12"/>
      <c r="G226" s="12"/>
      <c r="H226" s="11"/>
      <c r="I226" s="12"/>
      <c r="J226" s="13"/>
    </row>
    <row r="227" spans="2:16" x14ac:dyDescent="0.35">
      <c r="B227" s="14"/>
      <c r="C227" s="15">
        <v>14</v>
      </c>
      <c r="E227" s="89" t="e">
        <f ca="1">_xlfn.XLOOKUP(N227,Fragensammlung!A:A,Fragensammlung!B:B)</f>
        <v>#N/A</v>
      </c>
      <c r="F227" s="89"/>
      <c r="H227" s="14"/>
      <c r="I227" t="s">
        <v>28</v>
      </c>
      <c r="J227" s="16"/>
      <c r="N227" s="46" t="e">
        <f ca="1">_xlfn.XLOOKUP(C227,Fragensammlung!T:T,Fragensammlung!M:M)</f>
        <v>#N/A</v>
      </c>
      <c r="P227" s="44" t="e">
        <f ca="1">_xlfn.XLOOKUP(N227,Fragensammlung!A:A,Fragensammlung!J:J)</f>
        <v>#N/A</v>
      </c>
    </row>
    <row r="228" spans="2:16" x14ac:dyDescent="0.35">
      <c r="B228" s="14"/>
      <c r="E228" s="89"/>
      <c r="F228" s="89"/>
      <c r="H228" s="14"/>
      <c r="J228" s="16" t="e">
        <f ca="1">"/ "&amp;_xlfn.XLOOKUP(N227,Fragensammlung!A:A,Fragensammlung!K:K)</f>
        <v>#N/A</v>
      </c>
    </row>
    <row r="229" spans="2:16" x14ac:dyDescent="0.35">
      <c r="B229" s="14"/>
      <c r="E229" s="89" t="e">
        <f ca="1">_xlfn.XLOOKUP(N227,Fragensammlung!A:A,Fragensammlung!J:J)</f>
        <v>#N/A</v>
      </c>
      <c r="F229" s="89"/>
      <c r="H229" s="14"/>
      <c r="J229" s="16"/>
      <c r="O229" s="46" t="e">
        <f ca="1">_xlfn.XLOOKUP(N227,Fragensammlung!A:A,Fragensammlung!C:C,"")</f>
        <v>#N/A</v>
      </c>
    </row>
    <row r="230" spans="2:16" ht="7.5" customHeight="1" x14ac:dyDescent="0.35">
      <c r="B230" s="14"/>
      <c r="E230" s="89"/>
      <c r="F230" s="89"/>
      <c r="H230" s="14"/>
      <c r="J230" s="16"/>
    </row>
    <row r="231" spans="2:16" x14ac:dyDescent="0.35">
      <c r="B231" s="14"/>
      <c r="E231" s="89"/>
      <c r="F231" s="89"/>
      <c r="H231" s="14"/>
      <c r="J231" s="16"/>
      <c r="O231" s="46" t="e">
        <f ca="1">_xlfn.XLOOKUP(N227,Fragensammlung!A:A,Fragensammlung!D:D,"")</f>
        <v>#N/A</v>
      </c>
    </row>
    <row r="232" spans="2:16" ht="7.5" customHeight="1" x14ac:dyDescent="0.35">
      <c r="B232" s="14"/>
      <c r="E232" s="89"/>
      <c r="F232" s="89"/>
      <c r="H232" s="14"/>
      <c r="J232" s="16"/>
    </row>
    <row r="233" spans="2:16" x14ac:dyDescent="0.35">
      <c r="B233" s="14"/>
      <c r="E233" s="89"/>
      <c r="F233" s="89"/>
      <c r="H233" s="14"/>
      <c r="J233" s="16"/>
      <c r="O233" s="46" t="e">
        <f ca="1">_xlfn.XLOOKUP(N227,Fragensammlung!A:A,Fragensammlung!E:E,"")</f>
        <v>#N/A</v>
      </c>
    </row>
    <row r="234" spans="2:16" ht="7.5" customHeight="1" x14ac:dyDescent="0.35">
      <c r="B234" s="14"/>
      <c r="E234" s="89"/>
      <c r="F234" s="89"/>
      <c r="H234" s="14"/>
      <c r="J234" s="16"/>
    </row>
    <row r="235" spans="2:16" x14ac:dyDescent="0.35">
      <c r="B235" s="14"/>
      <c r="E235" s="89"/>
      <c r="F235" s="89"/>
      <c r="H235" s="14"/>
      <c r="J235" s="16"/>
      <c r="O235" s="46" t="e">
        <f ca="1">_xlfn.XLOOKUP(N227,Fragensammlung!A:A,Fragensammlung!F:F,"")</f>
        <v>#N/A</v>
      </c>
    </row>
    <row r="236" spans="2:16" ht="7.5" customHeight="1" x14ac:dyDescent="0.35">
      <c r="B236" s="14"/>
      <c r="E236" s="89"/>
      <c r="F236" s="89"/>
      <c r="H236" s="14"/>
      <c r="J236" s="16"/>
    </row>
    <row r="237" spans="2:16" x14ac:dyDescent="0.35">
      <c r="B237" s="14"/>
      <c r="E237" s="89"/>
      <c r="F237" s="89"/>
      <c r="H237" s="14"/>
      <c r="J237" s="16"/>
      <c r="O237" s="46" t="e">
        <f ca="1">_xlfn.XLOOKUP(N227,Fragensammlung!A:A,Fragensammlung!G:G,"")</f>
        <v>#N/A</v>
      </c>
    </row>
    <row r="238" spans="2:16" ht="7.5" customHeight="1" x14ac:dyDescent="0.35">
      <c r="B238" s="14"/>
      <c r="E238" s="89"/>
      <c r="F238" s="89"/>
      <c r="H238" s="14"/>
      <c r="J238" s="16"/>
    </row>
    <row r="239" spans="2:16" x14ac:dyDescent="0.35">
      <c r="B239" s="14"/>
      <c r="E239" s="89"/>
      <c r="F239" s="89"/>
      <c r="H239" s="14"/>
      <c r="J239" s="16"/>
      <c r="O239" s="46" t="e">
        <f ca="1">_xlfn.XLOOKUP(N227,Fragensammlung!A:A,Fragensammlung!H:H,"")</f>
        <v>#N/A</v>
      </c>
    </row>
    <row r="240" spans="2:16" ht="9" customHeight="1" thickBot="1" x14ac:dyDescent="0.4">
      <c r="B240" s="17"/>
      <c r="C240" s="18"/>
      <c r="D240" s="18"/>
      <c r="E240" s="18"/>
      <c r="F240" s="18"/>
      <c r="G240" s="18"/>
      <c r="H240" s="17"/>
      <c r="I240" s="18"/>
      <c r="J240" s="19"/>
    </row>
    <row r="242" spans="2:16" ht="15" thickBot="1" x14ac:dyDescent="0.4"/>
    <row r="243" spans="2:16" ht="6" customHeight="1" x14ac:dyDescent="0.35">
      <c r="B243" s="11"/>
      <c r="C243" s="12"/>
      <c r="D243" s="12"/>
      <c r="E243" s="12"/>
      <c r="F243" s="12"/>
      <c r="G243" s="12"/>
      <c r="H243" s="11"/>
      <c r="I243" s="12"/>
      <c r="J243" s="13"/>
    </row>
    <row r="244" spans="2:16" x14ac:dyDescent="0.35">
      <c r="B244" s="14"/>
      <c r="C244" s="15">
        <v>15</v>
      </c>
      <c r="E244" s="89" t="e">
        <f ca="1">_xlfn.XLOOKUP(N244,Fragensammlung!A:A,Fragensammlung!B:B)</f>
        <v>#N/A</v>
      </c>
      <c r="F244" s="89"/>
      <c r="H244" s="14"/>
      <c r="I244" t="s">
        <v>28</v>
      </c>
      <c r="J244" s="16"/>
      <c r="N244" s="46" t="e">
        <f ca="1">_xlfn.XLOOKUP(C244,Fragensammlung!T:T,Fragensammlung!M:M)</f>
        <v>#N/A</v>
      </c>
      <c r="P244" s="44" t="e">
        <f ca="1">_xlfn.XLOOKUP(N244,Fragensammlung!A:A,Fragensammlung!J:J)</f>
        <v>#N/A</v>
      </c>
    </row>
    <row r="245" spans="2:16" x14ac:dyDescent="0.35">
      <c r="B245" s="14"/>
      <c r="E245" s="89"/>
      <c r="F245" s="89"/>
      <c r="H245" s="14"/>
      <c r="J245" s="16" t="e">
        <f ca="1">"/ "&amp;_xlfn.XLOOKUP(N244,Fragensammlung!A:A,Fragensammlung!K:K)</f>
        <v>#N/A</v>
      </c>
    </row>
    <row r="246" spans="2:16" x14ac:dyDescent="0.35">
      <c r="B246" s="14"/>
      <c r="E246" s="89" t="e">
        <f ca="1">_xlfn.XLOOKUP(N244,Fragensammlung!A:A,Fragensammlung!J:J)</f>
        <v>#N/A</v>
      </c>
      <c r="F246" s="89"/>
      <c r="H246" s="14"/>
      <c r="J246" s="16"/>
      <c r="O246" s="46" t="e">
        <f ca="1">_xlfn.XLOOKUP(N244,Fragensammlung!A:A,Fragensammlung!C:C,"")</f>
        <v>#N/A</v>
      </c>
    </row>
    <row r="247" spans="2:16" ht="7.5" customHeight="1" x14ac:dyDescent="0.35">
      <c r="B247" s="14"/>
      <c r="E247" s="89"/>
      <c r="F247" s="89"/>
      <c r="H247" s="14"/>
      <c r="J247" s="16"/>
    </row>
    <row r="248" spans="2:16" x14ac:dyDescent="0.35">
      <c r="B248" s="14"/>
      <c r="E248" s="89"/>
      <c r="F248" s="89"/>
      <c r="H248" s="14"/>
      <c r="J248" s="16"/>
      <c r="O248" s="46" t="e">
        <f ca="1">_xlfn.XLOOKUP(N244,Fragensammlung!A:A,Fragensammlung!D:D,"")</f>
        <v>#N/A</v>
      </c>
    </row>
    <row r="249" spans="2:16" ht="7.5" customHeight="1" x14ac:dyDescent="0.35">
      <c r="B249" s="14"/>
      <c r="E249" s="89"/>
      <c r="F249" s="89"/>
      <c r="H249" s="14"/>
      <c r="J249" s="16"/>
    </row>
    <row r="250" spans="2:16" x14ac:dyDescent="0.35">
      <c r="B250" s="14"/>
      <c r="E250" s="89"/>
      <c r="F250" s="89"/>
      <c r="H250" s="14"/>
      <c r="J250" s="16"/>
      <c r="O250" s="46" t="e">
        <f ca="1">_xlfn.XLOOKUP(N244,Fragensammlung!A:A,Fragensammlung!E:E,"")</f>
        <v>#N/A</v>
      </c>
    </row>
    <row r="251" spans="2:16" ht="7.5" customHeight="1" x14ac:dyDescent="0.35">
      <c r="B251" s="14"/>
      <c r="E251" s="89"/>
      <c r="F251" s="89"/>
      <c r="H251" s="14"/>
      <c r="J251" s="16"/>
    </row>
    <row r="252" spans="2:16" x14ac:dyDescent="0.35">
      <c r="B252" s="14"/>
      <c r="E252" s="89"/>
      <c r="F252" s="89"/>
      <c r="H252" s="14"/>
      <c r="J252" s="16"/>
      <c r="O252" s="46" t="e">
        <f ca="1">_xlfn.XLOOKUP(N244,Fragensammlung!A:A,Fragensammlung!F:F,"")</f>
        <v>#N/A</v>
      </c>
    </row>
    <row r="253" spans="2:16" ht="7.5" customHeight="1" x14ac:dyDescent="0.35">
      <c r="B253" s="14"/>
      <c r="E253" s="89"/>
      <c r="F253" s="89"/>
      <c r="H253" s="14"/>
      <c r="J253" s="16"/>
    </row>
    <row r="254" spans="2:16" x14ac:dyDescent="0.35">
      <c r="B254" s="14"/>
      <c r="E254" s="89"/>
      <c r="F254" s="89"/>
      <c r="H254" s="14"/>
      <c r="J254" s="16"/>
      <c r="O254" s="46" t="e">
        <f ca="1">_xlfn.XLOOKUP(N244,Fragensammlung!A:A,Fragensammlung!G:G,"")</f>
        <v>#N/A</v>
      </c>
    </row>
    <row r="255" spans="2:16" ht="7.5" customHeight="1" x14ac:dyDescent="0.35">
      <c r="B255" s="14"/>
      <c r="E255" s="89"/>
      <c r="F255" s="89"/>
      <c r="H255" s="14"/>
      <c r="J255" s="16"/>
    </row>
    <row r="256" spans="2:16" x14ac:dyDescent="0.35">
      <c r="B256" s="14"/>
      <c r="E256" s="89"/>
      <c r="F256" s="89"/>
      <c r="H256" s="14"/>
      <c r="J256" s="16"/>
      <c r="O256" s="46" t="e">
        <f ca="1">_xlfn.XLOOKUP(N244,Fragensammlung!A:A,Fragensammlung!H:H,"")</f>
        <v>#N/A</v>
      </c>
    </row>
    <row r="257" spans="2:16" ht="9" customHeight="1" thickBot="1" x14ac:dyDescent="0.4">
      <c r="B257" s="17"/>
      <c r="C257" s="18"/>
      <c r="D257" s="18"/>
      <c r="E257" s="18"/>
      <c r="F257" s="18"/>
      <c r="G257" s="18"/>
      <c r="H257" s="17"/>
      <c r="I257" s="18"/>
      <c r="J257" s="19"/>
    </row>
    <row r="259" spans="2:16" ht="15" thickBot="1" x14ac:dyDescent="0.4"/>
    <row r="260" spans="2:16" ht="6" customHeight="1" x14ac:dyDescent="0.35">
      <c r="B260" s="11"/>
      <c r="C260" s="12"/>
      <c r="D260" s="12"/>
      <c r="E260" s="12"/>
      <c r="F260" s="12"/>
      <c r="G260" s="12"/>
      <c r="H260" s="11"/>
      <c r="I260" s="12"/>
      <c r="J260" s="13"/>
    </row>
    <row r="261" spans="2:16" x14ac:dyDescent="0.35">
      <c r="B261" s="14"/>
      <c r="C261" s="15">
        <v>16</v>
      </c>
      <c r="E261" s="89" t="e">
        <f ca="1">_xlfn.XLOOKUP(N261,Fragensammlung!A:A,Fragensammlung!B:B)</f>
        <v>#N/A</v>
      </c>
      <c r="F261" s="89"/>
      <c r="H261" s="14"/>
      <c r="I261" t="s">
        <v>28</v>
      </c>
      <c r="J261" s="16"/>
      <c r="N261" s="46" t="e">
        <f ca="1">_xlfn.XLOOKUP(C261,Fragensammlung!T:T,Fragensammlung!M:M)</f>
        <v>#N/A</v>
      </c>
      <c r="P261" s="44" t="e">
        <f ca="1">_xlfn.XLOOKUP(N261,Fragensammlung!A:A,Fragensammlung!J:J)</f>
        <v>#N/A</v>
      </c>
    </row>
    <row r="262" spans="2:16" x14ac:dyDescent="0.35">
      <c r="B262" s="14"/>
      <c r="E262" s="89"/>
      <c r="F262" s="89"/>
      <c r="H262" s="14"/>
      <c r="J262" s="16" t="e">
        <f ca="1">"/ "&amp;_xlfn.XLOOKUP(N261,Fragensammlung!A:A,Fragensammlung!K:K)</f>
        <v>#N/A</v>
      </c>
    </row>
    <row r="263" spans="2:16" x14ac:dyDescent="0.35">
      <c r="B263" s="14"/>
      <c r="E263" s="89" t="e">
        <f ca="1">_xlfn.XLOOKUP(N261,Fragensammlung!A:A,Fragensammlung!J:J)</f>
        <v>#N/A</v>
      </c>
      <c r="F263" s="89"/>
      <c r="H263" s="14"/>
      <c r="J263" s="16"/>
      <c r="O263" s="46" t="e">
        <f ca="1">_xlfn.XLOOKUP(N261,Fragensammlung!A:A,Fragensammlung!C:C,"")</f>
        <v>#N/A</v>
      </c>
    </row>
    <row r="264" spans="2:16" ht="7.5" customHeight="1" x14ac:dyDescent="0.35">
      <c r="B264" s="14"/>
      <c r="E264" s="89"/>
      <c r="F264" s="89"/>
      <c r="H264" s="14"/>
      <c r="J264" s="16"/>
    </row>
    <row r="265" spans="2:16" x14ac:dyDescent="0.35">
      <c r="B265" s="14"/>
      <c r="E265" s="89"/>
      <c r="F265" s="89"/>
      <c r="H265" s="14"/>
      <c r="J265" s="16"/>
      <c r="O265" s="46" t="e">
        <f ca="1">_xlfn.XLOOKUP(N261,Fragensammlung!A:A,Fragensammlung!D:D,"")</f>
        <v>#N/A</v>
      </c>
    </row>
    <row r="266" spans="2:16" ht="7.5" customHeight="1" x14ac:dyDescent="0.35">
      <c r="B266" s="14"/>
      <c r="E266" s="89"/>
      <c r="F266" s="89"/>
      <c r="H266" s="14"/>
      <c r="J266" s="16"/>
    </row>
    <row r="267" spans="2:16" x14ac:dyDescent="0.35">
      <c r="B267" s="14"/>
      <c r="E267" s="89"/>
      <c r="F267" s="89"/>
      <c r="H267" s="14"/>
      <c r="J267" s="16"/>
      <c r="O267" s="46" t="e">
        <f ca="1">_xlfn.XLOOKUP(N261,Fragensammlung!A:A,Fragensammlung!E:E,"")</f>
        <v>#N/A</v>
      </c>
    </row>
    <row r="268" spans="2:16" ht="7.5" customHeight="1" x14ac:dyDescent="0.35">
      <c r="B268" s="14"/>
      <c r="E268" s="89"/>
      <c r="F268" s="89"/>
      <c r="H268" s="14"/>
      <c r="J268" s="16"/>
    </row>
    <row r="269" spans="2:16" x14ac:dyDescent="0.35">
      <c r="B269" s="14"/>
      <c r="E269" s="89"/>
      <c r="F269" s="89"/>
      <c r="H269" s="14"/>
      <c r="J269" s="16"/>
      <c r="O269" s="46" t="e">
        <f ca="1">_xlfn.XLOOKUP(N261,Fragensammlung!A:A,Fragensammlung!F:F,"")</f>
        <v>#N/A</v>
      </c>
    </row>
    <row r="270" spans="2:16" ht="7.5" customHeight="1" x14ac:dyDescent="0.35">
      <c r="B270" s="14"/>
      <c r="E270" s="89"/>
      <c r="F270" s="89"/>
      <c r="H270" s="14"/>
      <c r="J270" s="16"/>
    </row>
    <row r="271" spans="2:16" x14ac:dyDescent="0.35">
      <c r="B271" s="14"/>
      <c r="E271" s="89"/>
      <c r="F271" s="89"/>
      <c r="H271" s="14"/>
      <c r="J271" s="16"/>
      <c r="O271" s="46" t="e">
        <f ca="1">_xlfn.XLOOKUP(N261,Fragensammlung!A:A,Fragensammlung!G:G,"")</f>
        <v>#N/A</v>
      </c>
    </row>
    <row r="272" spans="2:16" ht="7.5" customHeight="1" x14ac:dyDescent="0.35">
      <c r="B272" s="14"/>
      <c r="E272" s="89"/>
      <c r="F272" s="89"/>
      <c r="H272" s="14"/>
      <c r="J272" s="16"/>
    </row>
    <row r="273" spans="2:16" x14ac:dyDescent="0.35">
      <c r="B273" s="14"/>
      <c r="E273" s="89"/>
      <c r="F273" s="89"/>
      <c r="H273" s="14"/>
      <c r="J273" s="16"/>
      <c r="O273" s="46" t="e">
        <f ca="1">_xlfn.XLOOKUP(N261,Fragensammlung!A:A,Fragensammlung!H:H,"")</f>
        <v>#N/A</v>
      </c>
    </row>
    <row r="274" spans="2:16" ht="9" customHeight="1" thickBot="1" x14ac:dyDescent="0.4">
      <c r="B274" s="17"/>
      <c r="C274" s="18"/>
      <c r="D274" s="18"/>
      <c r="E274" s="18"/>
      <c r="F274" s="18"/>
      <c r="G274" s="18"/>
      <c r="H274" s="17"/>
      <c r="I274" s="18"/>
      <c r="J274" s="19"/>
    </row>
    <row r="275" spans="2:16" ht="32.15" customHeight="1" x14ac:dyDescent="0.35"/>
    <row r="276" spans="2:16" ht="15" thickBot="1" x14ac:dyDescent="0.4"/>
    <row r="277" spans="2:16" ht="6" customHeight="1" x14ac:dyDescent="0.35">
      <c r="B277" s="11"/>
      <c r="C277" s="12"/>
      <c r="D277" s="12"/>
      <c r="E277" s="12"/>
      <c r="F277" s="12"/>
      <c r="G277" s="12"/>
      <c r="H277" s="11"/>
      <c r="I277" s="12"/>
      <c r="J277" s="13"/>
    </row>
    <row r="278" spans="2:16" x14ac:dyDescent="0.35">
      <c r="B278" s="14"/>
      <c r="C278" s="15">
        <v>17</v>
      </c>
      <c r="E278" s="89" t="e">
        <f ca="1">_xlfn.XLOOKUP(N278,Fragensammlung!A:A,Fragensammlung!B:B)</f>
        <v>#N/A</v>
      </c>
      <c r="F278" s="89"/>
      <c r="H278" s="14"/>
      <c r="I278" t="s">
        <v>28</v>
      </c>
      <c r="J278" s="16"/>
      <c r="N278" s="46" t="e">
        <f ca="1">_xlfn.XLOOKUP(C278,Fragensammlung!T:T,Fragensammlung!M:M)</f>
        <v>#N/A</v>
      </c>
      <c r="P278" s="44" t="e">
        <f ca="1">_xlfn.XLOOKUP(N278,Fragensammlung!A:A,Fragensammlung!J:J)</f>
        <v>#N/A</v>
      </c>
    </row>
    <row r="279" spans="2:16" x14ac:dyDescent="0.35">
      <c r="B279" s="14"/>
      <c r="E279" s="89"/>
      <c r="F279" s="89"/>
      <c r="H279" s="14"/>
      <c r="J279" s="16" t="e">
        <f ca="1">"/ "&amp;_xlfn.XLOOKUP(N278,Fragensammlung!A:A,Fragensammlung!K:K)</f>
        <v>#N/A</v>
      </c>
    </row>
    <row r="280" spans="2:16" x14ac:dyDescent="0.35">
      <c r="B280" s="14"/>
      <c r="E280" s="89" t="e">
        <f ca="1">_xlfn.XLOOKUP(N278,Fragensammlung!A:A,Fragensammlung!J:J)</f>
        <v>#N/A</v>
      </c>
      <c r="F280" s="89"/>
      <c r="H280" s="14"/>
      <c r="J280" s="16"/>
      <c r="O280" s="46" t="e">
        <f ca="1">_xlfn.XLOOKUP(N278,Fragensammlung!A:A,Fragensammlung!C:C,"")</f>
        <v>#N/A</v>
      </c>
    </row>
    <row r="281" spans="2:16" ht="7.5" customHeight="1" x14ac:dyDescent="0.35">
      <c r="B281" s="14"/>
      <c r="E281" s="89"/>
      <c r="F281" s="89"/>
      <c r="H281" s="14"/>
      <c r="J281" s="16"/>
    </row>
    <row r="282" spans="2:16" x14ac:dyDescent="0.35">
      <c r="B282" s="14"/>
      <c r="E282" s="89"/>
      <c r="F282" s="89"/>
      <c r="H282" s="14"/>
      <c r="J282" s="16"/>
      <c r="O282" s="46" t="e">
        <f ca="1">_xlfn.XLOOKUP(N278,Fragensammlung!A:A,Fragensammlung!D:D,"")</f>
        <v>#N/A</v>
      </c>
    </row>
    <row r="283" spans="2:16" ht="7.5" customHeight="1" x14ac:dyDescent="0.35">
      <c r="B283" s="14"/>
      <c r="E283" s="89"/>
      <c r="F283" s="89"/>
      <c r="H283" s="14"/>
      <c r="J283" s="16"/>
    </row>
    <row r="284" spans="2:16" x14ac:dyDescent="0.35">
      <c r="B284" s="14"/>
      <c r="E284" s="89"/>
      <c r="F284" s="89"/>
      <c r="H284" s="14"/>
      <c r="J284" s="16"/>
      <c r="O284" s="46" t="e">
        <f ca="1">_xlfn.XLOOKUP(N278,Fragensammlung!A:A,Fragensammlung!E:E,"")</f>
        <v>#N/A</v>
      </c>
    </row>
    <row r="285" spans="2:16" ht="7.5" customHeight="1" x14ac:dyDescent="0.35">
      <c r="B285" s="14"/>
      <c r="E285" s="89"/>
      <c r="F285" s="89"/>
      <c r="H285" s="14"/>
      <c r="J285" s="16"/>
    </row>
    <row r="286" spans="2:16" x14ac:dyDescent="0.35">
      <c r="B286" s="14"/>
      <c r="E286" s="89"/>
      <c r="F286" s="89"/>
      <c r="H286" s="14"/>
      <c r="J286" s="16"/>
      <c r="O286" s="46" t="e">
        <f ca="1">_xlfn.XLOOKUP(N278,Fragensammlung!A:A,Fragensammlung!F:F,"")</f>
        <v>#N/A</v>
      </c>
    </row>
    <row r="287" spans="2:16" ht="7.5" customHeight="1" x14ac:dyDescent="0.35">
      <c r="B287" s="14"/>
      <c r="E287" s="89"/>
      <c r="F287" s="89"/>
      <c r="H287" s="14"/>
      <c r="J287" s="16"/>
    </row>
    <row r="288" spans="2:16" x14ac:dyDescent="0.35">
      <c r="B288" s="14"/>
      <c r="E288" s="89"/>
      <c r="F288" s="89"/>
      <c r="H288" s="14"/>
      <c r="J288" s="16"/>
      <c r="O288" s="46" t="e">
        <f ca="1">_xlfn.XLOOKUP(N278,Fragensammlung!A:A,Fragensammlung!G:G,"")</f>
        <v>#N/A</v>
      </c>
    </row>
    <row r="289" spans="2:16" ht="7.5" customHeight="1" x14ac:dyDescent="0.35">
      <c r="B289" s="14"/>
      <c r="E289" s="89"/>
      <c r="F289" s="89"/>
      <c r="H289" s="14"/>
      <c r="J289" s="16"/>
    </row>
    <row r="290" spans="2:16" x14ac:dyDescent="0.35">
      <c r="B290" s="14"/>
      <c r="E290" s="89"/>
      <c r="F290" s="89"/>
      <c r="H290" s="14"/>
      <c r="J290" s="16"/>
      <c r="O290" s="46" t="e">
        <f ca="1">_xlfn.XLOOKUP(N278,Fragensammlung!A:A,Fragensammlung!H:H,"")</f>
        <v>#N/A</v>
      </c>
    </row>
    <row r="291" spans="2:16" ht="9" customHeight="1" thickBot="1" x14ac:dyDescent="0.4">
      <c r="B291" s="17"/>
      <c r="C291" s="18"/>
      <c r="D291" s="18"/>
      <c r="E291" s="18"/>
      <c r="F291" s="18"/>
      <c r="G291" s="18"/>
      <c r="H291" s="17"/>
      <c r="I291" s="18"/>
      <c r="J291" s="19"/>
    </row>
    <row r="293" spans="2:16" ht="15" thickBot="1" x14ac:dyDescent="0.4"/>
    <row r="294" spans="2:16" ht="6" customHeight="1" x14ac:dyDescent="0.35">
      <c r="B294" s="11"/>
      <c r="C294" s="12"/>
      <c r="D294" s="12"/>
      <c r="E294" s="12"/>
      <c r="F294" s="12"/>
      <c r="G294" s="12"/>
      <c r="H294" s="11"/>
      <c r="I294" s="12"/>
      <c r="J294" s="13"/>
    </row>
    <row r="295" spans="2:16" x14ac:dyDescent="0.35">
      <c r="B295" s="14"/>
      <c r="C295" s="15">
        <v>18</v>
      </c>
      <c r="E295" s="89" t="e">
        <f ca="1">_xlfn.XLOOKUP(N295,Fragensammlung!A:A,Fragensammlung!B:B)</f>
        <v>#N/A</v>
      </c>
      <c r="F295" s="89"/>
      <c r="H295" s="14"/>
      <c r="I295" t="s">
        <v>28</v>
      </c>
      <c r="J295" s="16"/>
      <c r="N295" s="46" t="e">
        <f ca="1">_xlfn.XLOOKUP(C295,Fragensammlung!T:T,Fragensammlung!M:M)</f>
        <v>#N/A</v>
      </c>
      <c r="P295" s="44" t="e">
        <f ca="1">_xlfn.XLOOKUP(N295,Fragensammlung!A:A,Fragensammlung!J:J)</f>
        <v>#N/A</v>
      </c>
    </row>
    <row r="296" spans="2:16" x14ac:dyDescent="0.35">
      <c r="B296" s="14"/>
      <c r="E296" s="89"/>
      <c r="F296" s="89"/>
      <c r="H296" s="14"/>
      <c r="J296" s="16" t="e">
        <f ca="1">"/ "&amp;_xlfn.XLOOKUP(N295,Fragensammlung!A:A,Fragensammlung!K:K)</f>
        <v>#N/A</v>
      </c>
    </row>
    <row r="297" spans="2:16" x14ac:dyDescent="0.35">
      <c r="B297" s="14"/>
      <c r="E297" s="89" t="e">
        <f ca="1">_xlfn.XLOOKUP(N295,Fragensammlung!A:A,Fragensammlung!J:J)</f>
        <v>#N/A</v>
      </c>
      <c r="F297" s="89"/>
      <c r="H297" s="14"/>
      <c r="J297" s="16"/>
      <c r="O297" s="46" t="e">
        <f ca="1">_xlfn.XLOOKUP(N295,Fragensammlung!A:A,Fragensammlung!C:C,"")</f>
        <v>#N/A</v>
      </c>
    </row>
    <row r="298" spans="2:16" ht="7.5" customHeight="1" x14ac:dyDescent="0.35">
      <c r="B298" s="14"/>
      <c r="E298" s="89"/>
      <c r="F298" s="89"/>
      <c r="H298" s="14"/>
      <c r="J298" s="16"/>
    </row>
    <row r="299" spans="2:16" x14ac:dyDescent="0.35">
      <c r="B299" s="14"/>
      <c r="E299" s="89"/>
      <c r="F299" s="89"/>
      <c r="H299" s="14"/>
      <c r="J299" s="16"/>
      <c r="O299" s="46" t="e">
        <f ca="1">_xlfn.XLOOKUP(N295,Fragensammlung!A:A,Fragensammlung!D:D,"")</f>
        <v>#N/A</v>
      </c>
    </row>
    <row r="300" spans="2:16" ht="7.5" customHeight="1" x14ac:dyDescent="0.35">
      <c r="B300" s="14"/>
      <c r="E300" s="89"/>
      <c r="F300" s="89"/>
      <c r="H300" s="14"/>
      <c r="J300" s="16"/>
    </row>
    <row r="301" spans="2:16" x14ac:dyDescent="0.35">
      <c r="B301" s="14"/>
      <c r="E301" s="89"/>
      <c r="F301" s="89"/>
      <c r="H301" s="14"/>
      <c r="J301" s="16"/>
      <c r="O301" s="46" t="e">
        <f ca="1">_xlfn.XLOOKUP(N295,Fragensammlung!A:A,Fragensammlung!E:E,"")</f>
        <v>#N/A</v>
      </c>
    </row>
    <row r="302" spans="2:16" ht="7.5" customHeight="1" x14ac:dyDescent="0.35">
      <c r="B302" s="14"/>
      <c r="E302" s="89"/>
      <c r="F302" s="89"/>
      <c r="H302" s="14"/>
      <c r="J302" s="16"/>
    </row>
    <row r="303" spans="2:16" x14ac:dyDescent="0.35">
      <c r="B303" s="14"/>
      <c r="E303" s="89"/>
      <c r="F303" s="89"/>
      <c r="H303" s="14"/>
      <c r="J303" s="16"/>
      <c r="O303" s="46" t="e">
        <f ca="1">_xlfn.XLOOKUP(N295,Fragensammlung!A:A,Fragensammlung!F:F,"")</f>
        <v>#N/A</v>
      </c>
    </row>
    <row r="304" spans="2:16" ht="7.5" customHeight="1" x14ac:dyDescent="0.35">
      <c r="B304" s="14"/>
      <c r="E304" s="89"/>
      <c r="F304" s="89"/>
      <c r="H304" s="14"/>
      <c r="J304" s="16"/>
    </row>
    <row r="305" spans="2:16" x14ac:dyDescent="0.35">
      <c r="B305" s="14"/>
      <c r="E305" s="89"/>
      <c r="F305" s="89"/>
      <c r="H305" s="14"/>
      <c r="J305" s="16"/>
      <c r="O305" s="46" t="e">
        <f ca="1">_xlfn.XLOOKUP(N295,Fragensammlung!A:A,Fragensammlung!G:G,"")</f>
        <v>#N/A</v>
      </c>
    </row>
    <row r="306" spans="2:16" ht="7.5" customHeight="1" x14ac:dyDescent="0.35">
      <c r="B306" s="14"/>
      <c r="E306" s="89"/>
      <c r="F306" s="89"/>
      <c r="H306" s="14"/>
      <c r="J306" s="16"/>
    </row>
    <row r="307" spans="2:16" x14ac:dyDescent="0.35">
      <c r="B307" s="14"/>
      <c r="E307" s="89"/>
      <c r="F307" s="89"/>
      <c r="H307" s="14"/>
      <c r="J307" s="16"/>
      <c r="O307" s="46" t="e">
        <f ca="1">_xlfn.XLOOKUP(N295,Fragensammlung!A:A,Fragensammlung!H:H,"")</f>
        <v>#N/A</v>
      </c>
    </row>
    <row r="308" spans="2:16" ht="9" customHeight="1" thickBot="1" x14ac:dyDescent="0.4">
      <c r="B308" s="17"/>
      <c r="C308" s="18"/>
      <c r="D308" s="18"/>
      <c r="E308" s="18"/>
      <c r="F308" s="18"/>
      <c r="G308" s="18"/>
      <c r="H308" s="17"/>
      <c r="I308" s="18"/>
      <c r="J308" s="19"/>
    </row>
    <row r="310" spans="2:16" ht="15" thickBot="1" x14ac:dyDescent="0.4"/>
    <row r="311" spans="2:16" ht="6" customHeight="1" x14ac:dyDescent="0.35">
      <c r="B311" s="11"/>
      <c r="C311" s="12"/>
      <c r="D311" s="12"/>
      <c r="E311" s="12"/>
      <c r="F311" s="12"/>
      <c r="G311" s="12"/>
      <c r="H311" s="11"/>
      <c r="I311" s="12"/>
      <c r="J311" s="13"/>
    </row>
    <row r="312" spans="2:16" x14ac:dyDescent="0.35">
      <c r="B312" s="14"/>
      <c r="C312" s="15">
        <v>19</v>
      </c>
      <c r="E312" s="89" t="e">
        <f ca="1">_xlfn.XLOOKUP(N312,Fragensammlung!A:A,Fragensammlung!B:B)</f>
        <v>#N/A</v>
      </c>
      <c r="F312" s="89"/>
      <c r="H312" s="14"/>
      <c r="I312" t="s">
        <v>28</v>
      </c>
      <c r="J312" s="16"/>
      <c r="N312" s="46" t="e">
        <f ca="1">_xlfn.XLOOKUP(C312,Fragensammlung!T:T,Fragensammlung!M:M)</f>
        <v>#N/A</v>
      </c>
      <c r="P312" s="44" t="e">
        <f ca="1">_xlfn.XLOOKUP(N312,Fragensammlung!A:A,Fragensammlung!J:J)</f>
        <v>#N/A</v>
      </c>
    </row>
    <row r="313" spans="2:16" x14ac:dyDescent="0.35">
      <c r="B313" s="14"/>
      <c r="E313" s="89"/>
      <c r="F313" s="89"/>
      <c r="H313" s="14"/>
      <c r="J313" s="16" t="e">
        <f ca="1">"/ "&amp;_xlfn.XLOOKUP(N312,Fragensammlung!A:A,Fragensammlung!K:K)</f>
        <v>#N/A</v>
      </c>
    </row>
    <row r="314" spans="2:16" x14ac:dyDescent="0.35">
      <c r="B314" s="14"/>
      <c r="E314" s="89" t="e">
        <f ca="1">_xlfn.XLOOKUP(N312,Fragensammlung!A:A,Fragensammlung!J:J)</f>
        <v>#N/A</v>
      </c>
      <c r="F314" s="89"/>
      <c r="H314" s="14"/>
      <c r="J314" s="16"/>
      <c r="O314" s="46" t="e">
        <f ca="1">_xlfn.XLOOKUP(N312,Fragensammlung!A:A,Fragensammlung!C:C,"")</f>
        <v>#N/A</v>
      </c>
    </row>
    <row r="315" spans="2:16" ht="7.5" customHeight="1" x14ac:dyDescent="0.35">
      <c r="B315" s="14"/>
      <c r="E315" s="89"/>
      <c r="F315" s="89"/>
      <c r="H315" s="14"/>
      <c r="J315" s="16"/>
    </row>
    <row r="316" spans="2:16" x14ac:dyDescent="0.35">
      <c r="B316" s="14"/>
      <c r="E316" s="89"/>
      <c r="F316" s="89"/>
      <c r="H316" s="14"/>
      <c r="J316" s="16"/>
      <c r="O316" s="46" t="e">
        <f ca="1">_xlfn.XLOOKUP(N312,Fragensammlung!A:A,Fragensammlung!D:D,"")</f>
        <v>#N/A</v>
      </c>
    </row>
    <row r="317" spans="2:16" ht="7.5" customHeight="1" x14ac:dyDescent="0.35">
      <c r="B317" s="14"/>
      <c r="E317" s="89"/>
      <c r="F317" s="89"/>
      <c r="H317" s="14"/>
      <c r="J317" s="16"/>
    </row>
    <row r="318" spans="2:16" x14ac:dyDescent="0.35">
      <c r="B318" s="14"/>
      <c r="E318" s="89"/>
      <c r="F318" s="89"/>
      <c r="H318" s="14"/>
      <c r="J318" s="16"/>
      <c r="O318" s="46" t="e">
        <f ca="1">_xlfn.XLOOKUP(N312,Fragensammlung!A:A,Fragensammlung!E:E,"")</f>
        <v>#N/A</v>
      </c>
    </row>
    <row r="319" spans="2:16" ht="7.5" customHeight="1" x14ac:dyDescent="0.35">
      <c r="B319" s="14"/>
      <c r="E319" s="89"/>
      <c r="F319" s="89"/>
      <c r="H319" s="14"/>
      <c r="J319" s="16"/>
    </row>
    <row r="320" spans="2:16" x14ac:dyDescent="0.35">
      <c r="B320" s="14"/>
      <c r="E320" s="89"/>
      <c r="F320" s="89"/>
      <c r="H320" s="14"/>
      <c r="J320" s="16"/>
      <c r="O320" s="46" t="e">
        <f ca="1">_xlfn.XLOOKUP(N312,Fragensammlung!A:A,Fragensammlung!F:F,"")</f>
        <v>#N/A</v>
      </c>
    </row>
    <row r="321" spans="2:16" ht="7.5" customHeight="1" x14ac:dyDescent="0.35">
      <c r="B321" s="14"/>
      <c r="E321" s="89"/>
      <c r="F321" s="89"/>
      <c r="H321" s="14"/>
      <c r="J321" s="16"/>
    </row>
    <row r="322" spans="2:16" x14ac:dyDescent="0.35">
      <c r="B322" s="14"/>
      <c r="E322" s="89"/>
      <c r="F322" s="89"/>
      <c r="H322" s="14"/>
      <c r="J322" s="16"/>
      <c r="O322" s="46" t="e">
        <f ca="1">_xlfn.XLOOKUP(N312,Fragensammlung!A:A,Fragensammlung!G:G,"")</f>
        <v>#N/A</v>
      </c>
    </row>
    <row r="323" spans="2:16" ht="7.5" customHeight="1" x14ac:dyDescent="0.35">
      <c r="B323" s="14"/>
      <c r="E323" s="89"/>
      <c r="F323" s="89"/>
      <c r="H323" s="14"/>
      <c r="J323" s="16"/>
    </row>
    <row r="324" spans="2:16" x14ac:dyDescent="0.35">
      <c r="B324" s="14"/>
      <c r="E324" s="89"/>
      <c r="F324" s="89"/>
      <c r="H324" s="14"/>
      <c r="J324" s="16"/>
      <c r="O324" s="46" t="e">
        <f ca="1">_xlfn.XLOOKUP(N312,Fragensammlung!A:A,Fragensammlung!H:H,"")</f>
        <v>#N/A</v>
      </c>
    </row>
    <row r="325" spans="2:16" ht="9" customHeight="1" thickBot="1" x14ac:dyDescent="0.4">
      <c r="B325" s="17"/>
      <c r="C325" s="18"/>
      <c r="D325" s="18"/>
      <c r="E325" s="18"/>
      <c r="F325" s="18"/>
      <c r="G325" s="18"/>
      <c r="H325" s="17"/>
      <c r="I325" s="18"/>
      <c r="J325" s="19"/>
    </row>
    <row r="327" spans="2:16" ht="15" thickBot="1" x14ac:dyDescent="0.4"/>
    <row r="328" spans="2:16" ht="6" customHeight="1" x14ac:dyDescent="0.35">
      <c r="B328" s="11"/>
      <c r="C328" s="12"/>
      <c r="D328" s="12"/>
      <c r="E328" s="12"/>
      <c r="F328" s="12"/>
      <c r="G328" s="12"/>
      <c r="H328" s="11"/>
      <c r="I328" s="12"/>
      <c r="J328" s="13"/>
    </row>
    <row r="329" spans="2:16" x14ac:dyDescent="0.35">
      <c r="B329" s="14"/>
      <c r="C329" s="15">
        <v>20</v>
      </c>
      <c r="E329" s="89" t="e">
        <f ca="1">_xlfn.XLOOKUP(N329,Fragensammlung!A:A,Fragensammlung!B:B)</f>
        <v>#N/A</v>
      </c>
      <c r="F329" s="89"/>
      <c r="H329" s="14"/>
      <c r="I329" t="s">
        <v>28</v>
      </c>
      <c r="J329" s="16"/>
      <c r="N329" s="46" t="e">
        <f ca="1">_xlfn.XLOOKUP(C329,Fragensammlung!T:T,Fragensammlung!M:M)</f>
        <v>#N/A</v>
      </c>
      <c r="P329" s="44" t="e">
        <f ca="1">_xlfn.XLOOKUP(N329,Fragensammlung!A:A,Fragensammlung!J:J)</f>
        <v>#N/A</v>
      </c>
    </row>
    <row r="330" spans="2:16" x14ac:dyDescent="0.35">
      <c r="B330" s="14"/>
      <c r="E330" s="89"/>
      <c r="F330" s="89"/>
      <c r="H330" s="14"/>
      <c r="J330" s="16" t="e">
        <f ca="1">"/ "&amp;_xlfn.XLOOKUP(N329,Fragensammlung!A:A,Fragensammlung!K:K)</f>
        <v>#N/A</v>
      </c>
    </row>
    <row r="331" spans="2:16" x14ac:dyDescent="0.35">
      <c r="B331" s="14"/>
      <c r="E331" s="89" t="e">
        <f ca="1">_xlfn.XLOOKUP(N329,Fragensammlung!A:A,Fragensammlung!J:J)</f>
        <v>#N/A</v>
      </c>
      <c r="F331" s="89"/>
      <c r="H331" s="14"/>
      <c r="J331" s="16"/>
      <c r="O331" s="46" t="e">
        <f ca="1">_xlfn.XLOOKUP(N329,Fragensammlung!A:A,Fragensammlung!C:C,"")</f>
        <v>#N/A</v>
      </c>
    </row>
    <row r="332" spans="2:16" ht="7.5" customHeight="1" x14ac:dyDescent="0.35">
      <c r="B332" s="14"/>
      <c r="E332" s="89"/>
      <c r="F332" s="89"/>
      <c r="H332" s="14"/>
      <c r="J332" s="16"/>
    </row>
    <row r="333" spans="2:16" x14ac:dyDescent="0.35">
      <c r="B333" s="14"/>
      <c r="E333" s="89"/>
      <c r="F333" s="89"/>
      <c r="H333" s="14"/>
      <c r="J333" s="16"/>
      <c r="O333" s="46" t="e">
        <f ca="1">_xlfn.XLOOKUP(N329,Fragensammlung!A:A,Fragensammlung!D:D,"")</f>
        <v>#N/A</v>
      </c>
    </row>
    <row r="334" spans="2:16" ht="7.5" customHeight="1" x14ac:dyDescent="0.35">
      <c r="B334" s="14"/>
      <c r="E334" s="89"/>
      <c r="F334" s="89"/>
      <c r="H334" s="14"/>
      <c r="J334" s="16"/>
    </row>
    <row r="335" spans="2:16" x14ac:dyDescent="0.35">
      <c r="B335" s="14"/>
      <c r="E335" s="89"/>
      <c r="F335" s="89"/>
      <c r="H335" s="14"/>
      <c r="J335" s="16"/>
      <c r="O335" s="46" t="e">
        <f ca="1">_xlfn.XLOOKUP(N329,Fragensammlung!A:A,Fragensammlung!E:E,"")</f>
        <v>#N/A</v>
      </c>
    </row>
    <row r="336" spans="2:16" ht="7.5" customHeight="1" x14ac:dyDescent="0.35">
      <c r="B336" s="14"/>
      <c r="E336" s="89"/>
      <c r="F336" s="89"/>
      <c r="H336" s="14"/>
      <c r="J336" s="16"/>
    </row>
    <row r="337" spans="2:15" x14ac:dyDescent="0.35">
      <c r="B337" s="14"/>
      <c r="E337" s="89"/>
      <c r="F337" s="89"/>
      <c r="H337" s="14"/>
      <c r="J337" s="16"/>
      <c r="O337" s="46" t="e">
        <f ca="1">_xlfn.XLOOKUP(N329,Fragensammlung!A:A,Fragensammlung!F:F,"")</f>
        <v>#N/A</v>
      </c>
    </row>
    <row r="338" spans="2:15" ht="7.5" customHeight="1" x14ac:dyDescent="0.35">
      <c r="B338" s="14"/>
      <c r="E338" s="89"/>
      <c r="F338" s="89"/>
      <c r="H338" s="14"/>
      <c r="J338" s="16"/>
    </row>
    <row r="339" spans="2:15" x14ac:dyDescent="0.35">
      <c r="B339" s="14"/>
      <c r="E339" s="89"/>
      <c r="F339" s="89"/>
      <c r="H339" s="14"/>
      <c r="J339" s="16"/>
      <c r="O339" s="46" t="e">
        <f ca="1">_xlfn.XLOOKUP(N329,Fragensammlung!A:A,Fragensammlung!G:G,"")</f>
        <v>#N/A</v>
      </c>
    </row>
    <row r="340" spans="2:15" ht="7.5" customHeight="1" x14ac:dyDescent="0.35">
      <c r="B340" s="14"/>
      <c r="E340" s="89"/>
      <c r="F340" s="89"/>
      <c r="H340" s="14"/>
      <c r="J340" s="16"/>
    </row>
    <row r="341" spans="2:15" x14ac:dyDescent="0.35">
      <c r="B341" s="14"/>
      <c r="E341" s="89"/>
      <c r="F341" s="89"/>
      <c r="H341" s="14"/>
      <c r="J341" s="16"/>
      <c r="O341" s="46" t="e">
        <f ca="1">_xlfn.XLOOKUP(N329,Fragensammlung!A:A,Fragensammlung!H:H,"")</f>
        <v>#N/A</v>
      </c>
    </row>
    <row r="342" spans="2:15" ht="9" customHeight="1" thickBot="1" x14ac:dyDescent="0.4">
      <c r="B342" s="17"/>
      <c r="C342" s="18"/>
      <c r="D342" s="18"/>
      <c r="E342" s="18"/>
      <c r="F342" s="18"/>
      <c r="G342" s="18"/>
      <c r="H342" s="17"/>
      <c r="I342" s="18"/>
      <c r="J342" s="19"/>
    </row>
  </sheetData>
  <sheetProtection algorithmName="SHA-512" hashValue="CUgG1fcY5BbWu8Q94zBh0JL48tbznyph89ulszK2554U7L67HxxJlIOl8zsK2KMOt5MlNoRs+R0c4hkkQil6sg==" saltValue="6Pc2n+aLBcqZAgYMBcqTuw==" spinCount="100000" sheet="1" objects="1" scenarios="1" selectLockedCells="1"/>
  <mergeCells count="40">
    <mergeCell ref="E57:F58"/>
    <mergeCell ref="E74:F75"/>
    <mergeCell ref="E91:F92"/>
    <mergeCell ref="E6:F7"/>
    <mergeCell ref="E23:F24"/>
    <mergeCell ref="E40:F41"/>
    <mergeCell ref="E108:F109"/>
    <mergeCell ref="E125:F126"/>
    <mergeCell ref="E142:F143"/>
    <mergeCell ref="E127:F137"/>
    <mergeCell ref="E144:F154"/>
    <mergeCell ref="E297:F307"/>
    <mergeCell ref="E246:F256"/>
    <mergeCell ref="E159:F160"/>
    <mergeCell ref="E176:F177"/>
    <mergeCell ref="E193:F194"/>
    <mergeCell ref="E161:F171"/>
    <mergeCell ref="E178:F188"/>
    <mergeCell ref="E195:F205"/>
    <mergeCell ref="E210:F211"/>
    <mergeCell ref="E227:F228"/>
    <mergeCell ref="E244:F245"/>
    <mergeCell ref="E212:F222"/>
    <mergeCell ref="E229:F239"/>
    <mergeCell ref="E312:F313"/>
    <mergeCell ref="E314:F324"/>
    <mergeCell ref="E331:F341"/>
    <mergeCell ref="E329:F330"/>
    <mergeCell ref="E8:F18"/>
    <mergeCell ref="E25:F35"/>
    <mergeCell ref="E42:F52"/>
    <mergeCell ref="E59:F69"/>
    <mergeCell ref="E76:F86"/>
    <mergeCell ref="E93:F103"/>
    <mergeCell ref="E110:F120"/>
    <mergeCell ref="E261:F262"/>
    <mergeCell ref="E278:F279"/>
    <mergeCell ref="E295:F296"/>
    <mergeCell ref="E263:F273"/>
    <mergeCell ref="E280:F290"/>
  </mergeCells>
  <conditionalFormatting sqref="F1:G1 E2:G2 G3 E4:G5 E6 G6:G18 E19:G22 E23 G23:G35 E36:G39 E40 G40:G52 E53:G56 E57 G57:G69 E70:G73 E74 G74:G86 E87:G90 E91 G91:G103 E104:G107 E108 G108:G120 E121:G124 E125 G125:G137 E138:G141 E142 G142:G154 E155:G158 E159 G159:G171 E172:G175 E176 G176:G188 E189:G192 E193 G193:G205 E206:G209 E210 G210:G222 E223:G226 E227 G227:G239 E240:G243 E244 G244:G256 E257:G260 E261 G261:G273 E274:G277 E278 G278:G290 E291:G294 E295 G295:G307 E308:G311 E312 G312:G324 E325:G328 E329 G329:G341 E342:G1048576">
    <cfRule type="expression" dxfId="5" priority="2">
      <formula>E1=0</formula>
    </cfRule>
  </conditionalFormatting>
  <conditionalFormatting sqref="U12">
    <cfRule type="cellIs" dxfId="4" priority="1" operator="equal">
      <formula>0</formula>
    </cfRule>
  </conditionalFormatting>
  <pageMargins left="0.7" right="0.7" top="0.78740157499999996" bottom="0.78740157499999996" header="0.3" footer="0.3"/>
  <pageSetup paperSize="9" scale="89" fitToHeight="0" orientation="portrait" horizontalDpi="300" r:id="rId1"/>
  <rowBreaks count="2" manualBreakCount="2">
    <brk id="207" min="1" max="9" man="1"/>
    <brk id="343" min="1"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DDC3E-9E82-4739-A605-B7F559E92B45}">
  <sheetPr>
    <tabColor rgb="FFFFFF00"/>
    <pageSetUpPr fitToPage="1"/>
  </sheetPr>
  <dimension ref="A1:W461"/>
  <sheetViews>
    <sheetView showGridLines="0" view="pageBreakPreview" topLeftCell="A422" zoomScale="50" zoomScaleNormal="73" zoomScaleSheetLayoutView="85" workbookViewId="0">
      <selection activeCell="E263" sqref="E263:F273"/>
    </sheetView>
  </sheetViews>
  <sheetFormatPr baseColWidth="10" defaultColWidth="11.453125" defaultRowHeight="14.5" x14ac:dyDescent="0.35"/>
  <cols>
    <col min="2" max="2" width="1.26953125" customWidth="1"/>
    <col min="3" max="3" width="3.81640625" customWidth="1"/>
    <col min="4" max="4" width="2.1796875" customWidth="1"/>
    <col min="5" max="5" width="37.26953125" customWidth="1"/>
    <col min="6" max="6" width="39.26953125" customWidth="1"/>
    <col min="7" max="7" width="3.26953125" customWidth="1"/>
    <col min="8" max="8" width="1.1796875" customWidth="1"/>
    <col min="9" max="9" width="4.453125" customWidth="1"/>
    <col min="10" max="10" width="5.453125" customWidth="1"/>
    <col min="12" max="12" width="1.7265625" customWidth="1"/>
    <col min="13" max="13" width="1.7265625" style="21" customWidth="1"/>
    <col min="14" max="14" width="15.453125" style="46" hidden="1" customWidth="1"/>
    <col min="15" max="15" width="57.1796875" style="46" hidden="1" customWidth="1"/>
    <col min="16" max="16" width="17.26953125" style="44" hidden="1" customWidth="1"/>
    <col min="17" max="17" width="0" style="44" hidden="1" customWidth="1"/>
    <col min="18" max="18" width="20.7265625" style="44" hidden="1" customWidth="1"/>
    <col min="19" max="19" width="0" style="44" hidden="1" customWidth="1"/>
    <col min="20" max="20" width="0" style="49" hidden="1" customWidth="1"/>
    <col min="21" max="21" width="18.1796875" style="49" hidden="1" customWidth="1"/>
    <col min="22" max="23" width="10.81640625" style="49"/>
  </cols>
  <sheetData>
    <row r="1" spans="1:16" ht="15.5" hidden="1" x14ac:dyDescent="0.35">
      <c r="A1" s="27" t="str">
        <f>"$B$3:$J$"&amp;17*G1+2</f>
        <v>$B$3:$J$444</v>
      </c>
      <c r="F1" s="26" t="s">
        <v>21</v>
      </c>
      <c r="G1" s="22">
        <v>26</v>
      </c>
      <c r="J1" s="20"/>
      <c r="O1" s="47" t="s">
        <v>22</v>
      </c>
    </row>
    <row r="2" spans="1:16" ht="15.5" x14ac:dyDescent="0.35">
      <c r="A2" s="23"/>
      <c r="O2" s="47"/>
    </row>
    <row r="3" spans="1:16" ht="18.5" x14ac:dyDescent="0.45">
      <c r="B3" s="10" t="s">
        <v>30</v>
      </c>
      <c r="G3" s="25"/>
      <c r="J3" s="24"/>
    </row>
    <row r="4" spans="1:16" ht="15" thickBot="1" x14ac:dyDescent="0.4">
      <c r="N4" s="48" t="s">
        <v>25</v>
      </c>
      <c r="O4" s="48" t="s">
        <v>26</v>
      </c>
      <c r="P4" s="47" t="s">
        <v>27</v>
      </c>
    </row>
    <row r="5" spans="1:16" ht="6" customHeight="1" x14ac:dyDescent="0.35">
      <c r="B5" s="11"/>
      <c r="C5" s="12"/>
      <c r="D5" s="12"/>
      <c r="E5" s="12"/>
      <c r="F5" s="12"/>
      <c r="G5" s="12"/>
      <c r="H5" s="11"/>
      <c r="I5" s="12"/>
      <c r="J5" s="13"/>
    </row>
    <row r="6" spans="1:16" ht="14.5" customHeight="1" x14ac:dyDescent="0.35">
      <c r="B6" s="14"/>
      <c r="C6" s="15">
        <v>1</v>
      </c>
      <c r="E6" s="89" t="str">
        <f>Fragensammlung!B2</f>
        <v>Benenne zwei grundlegende Wurftechniken.</v>
      </c>
      <c r="F6" s="89"/>
      <c r="H6" s="14"/>
      <c r="I6" t="s">
        <v>28</v>
      </c>
      <c r="J6" s="16"/>
      <c r="N6" s="46">
        <f ca="1">_xlfn.XLOOKUP(C6,Fragensammlung!T:T,Fragensammlung!M:M)</f>
        <v>3</v>
      </c>
      <c r="P6" s="44" t="str">
        <f ca="1">_xlfn.XLOOKUP(N6,Fragensammlung!A:A,Fragensammlung!J:J)</f>
        <v>2 x 25 Minuten</v>
      </c>
    </row>
    <row r="7" spans="1:16" x14ac:dyDescent="0.35">
      <c r="B7" s="14"/>
      <c r="E7" s="89"/>
      <c r="F7" s="89"/>
      <c r="H7" s="14"/>
      <c r="J7" s="16">
        <f>Fragensammlung!K2</f>
        <v>2</v>
      </c>
    </row>
    <row r="8" spans="1:16" x14ac:dyDescent="0.35">
      <c r="B8" s="14"/>
      <c r="E8" s="89" t="str">
        <f>Fragensammlung!J2</f>
        <v>Mögliche Antworten:
Schlagwurf
Sprungwurf
Fallwurf</v>
      </c>
      <c r="F8" s="89"/>
      <c r="H8" s="14"/>
      <c r="J8" s="16"/>
      <c r="O8" s="46" t="str">
        <f ca="1">_xlfn.XLOOKUP(N6,Fragensammlung!A:A,Fragensammlung!C:C,"")</f>
        <v xml:space="preserve"> </v>
      </c>
    </row>
    <row r="9" spans="1:16" ht="7.5" customHeight="1" x14ac:dyDescent="0.35">
      <c r="B9" s="14"/>
      <c r="E9" s="89"/>
      <c r="F9" s="89"/>
      <c r="H9" s="14"/>
      <c r="J9" s="16"/>
    </row>
    <row r="10" spans="1:16" x14ac:dyDescent="0.35">
      <c r="B10" s="14"/>
      <c r="E10" s="89"/>
      <c r="F10" s="89"/>
      <c r="H10" s="14"/>
      <c r="J10" s="16"/>
      <c r="O10" s="46" t="str">
        <f ca="1">_xlfn.XLOOKUP(N6,Fragensammlung!A:A,Fragensammlung!D:D,"")</f>
        <v xml:space="preserve"> </v>
      </c>
    </row>
    <row r="11" spans="1:16" ht="7.5" customHeight="1" x14ac:dyDescent="0.35">
      <c r="B11" s="14"/>
      <c r="E11" s="89"/>
      <c r="F11" s="89"/>
      <c r="H11" s="14"/>
      <c r="J11" s="16"/>
    </row>
    <row r="12" spans="1:16" x14ac:dyDescent="0.35">
      <c r="B12" s="14"/>
      <c r="E12" s="89"/>
      <c r="F12" s="89"/>
      <c r="H12" s="14"/>
      <c r="J12" s="16"/>
      <c r="O12" s="46" t="str">
        <f ca="1">_xlfn.XLOOKUP(N6,Fragensammlung!A:A,Fragensammlung!E:E,"")</f>
        <v>______________________________________________________________________</v>
      </c>
    </row>
    <row r="13" spans="1:16" ht="7.5" customHeight="1" x14ac:dyDescent="0.35">
      <c r="B13" s="14"/>
      <c r="E13" s="89"/>
      <c r="F13" s="89"/>
      <c r="H13" s="14"/>
      <c r="J13" s="16"/>
    </row>
    <row r="14" spans="1:16" x14ac:dyDescent="0.35">
      <c r="B14" s="14"/>
      <c r="E14" s="89"/>
      <c r="F14" s="89"/>
      <c r="H14" s="14"/>
      <c r="J14" s="16"/>
      <c r="O14" s="46" t="str">
        <f ca="1">_xlfn.XLOOKUP(N6,Fragensammlung!A:A,Fragensammlung!F:F,"")</f>
        <v xml:space="preserve"> </v>
      </c>
    </row>
    <row r="15" spans="1:16" ht="7.5" customHeight="1" x14ac:dyDescent="0.35">
      <c r="B15" s="14"/>
      <c r="E15" s="89"/>
      <c r="F15" s="89"/>
      <c r="H15" s="14"/>
      <c r="J15" s="16"/>
    </row>
    <row r="16" spans="1:16" x14ac:dyDescent="0.35">
      <c r="B16" s="14"/>
      <c r="E16" s="89"/>
      <c r="F16" s="89"/>
      <c r="H16" s="14"/>
      <c r="J16" s="16"/>
      <c r="O16" s="46" t="str">
        <f ca="1">_xlfn.XLOOKUP(N6,Fragensammlung!A:A,Fragensammlung!G:G,"")</f>
        <v xml:space="preserve"> </v>
      </c>
    </row>
    <row r="17" spans="2:16" ht="7.5" customHeight="1" x14ac:dyDescent="0.35">
      <c r="B17" s="14"/>
      <c r="E17" s="89"/>
      <c r="F17" s="89"/>
      <c r="H17" s="14"/>
      <c r="J17" s="16"/>
    </row>
    <row r="18" spans="2:16" x14ac:dyDescent="0.35">
      <c r="B18" s="14"/>
      <c r="E18" s="89"/>
      <c r="F18" s="89"/>
      <c r="H18" s="14"/>
      <c r="J18" s="16"/>
      <c r="O18" s="46" t="str">
        <f ca="1">_xlfn.XLOOKUP(N6,Fragensammlung!A:A,Fragensammlung!H:H,".")</f>
        <v xml:space="preserve"> </v>
      </c>
    </row>
    <row r="19" spans="2:16" ht="9" customHeight="1" thickBot="1" x14ac:dyDescent="0.4">
      <c r="B19" s="17"/>
      <c r="C19" s="18"/>
      <c r="D19" s="18"/>
      <c r="E19" s="18"/>
      <c r="F19" s="18"/>
      <c r="G19" s="18"/>
      <c r="H19" s="17"/>
      <c r="I19" s="18"/>
      <c r="J19" s="19"/>
    </row>
    <row r="21" spans="2:16" ht="15" thickBot="1" x14ac:dyDescent="0.4"/>
    <row r="22" spans="2:16" ht="6" customHeight="1" x14ac:dyDescent="0.35">
      <c r="B22" s="11"/>
      <c r="C22" s="12"/>
      <c r="D22" s="12"/>
      <c r="E22" s="12"/>
      <c r="F22" s="12"/>
      <c r="G22" s="12"/>
      <c r="H22" s="11"/>
      <c r="I22" s="12"/>
      <c r="J22" s="13"/>
    </row>
    <row r="23" spans="2:16" x14ac:dyDescent="0.35">
      <c r="B23" s="14"/>
      <c r="C23" s="15">
        <v>2</v>
      </c>
      <c r="E23" s="89" t="str">
        <f>Fragensammlung!B3</f>
        <v>Wie viele Spieler einer Mannschaft dürfen gleichzeitig auf dem Feld sein?</v>
      </c>
      <c r="F23" s="89"/>
      <c r="H23" s="14"/>
      <c r="I23" t="s">
        <v>28</v>
      </c>
      <c r="J23" s="16"/>
      <c r="N23" s="46">
        <f ca="1">_xlfn.XLOOKUP(C23,Fragensammlung!T:T,Fragensammlung!M:M)</f>
        <v>26</v>
      </c>
      <c r="P23" s="44" t="str">
        <f ca="1">_xlfn.XLOOKUP(N23,Fragensammlung!A:A,Fragensammlung!J:J)</f>
        <v>Fuß und Unterschenkel</v>
      </c>
    </row>
    <row r="24" spans="2:16" x14ac:dyDescent="0.35">
      <c r="B24" s="14"/>
      <c r="E24" s="89"/>
      <c r="F24" s="89"/>
      <c r="H24" s="14"/>
      <c r="J24" s="16">
        <f>Fragensammlung!K3</f>
        <v>1</v>
      </c>
    </row>
    <row r="25" spans="2:16" x14ac:dyDescent="0.35">
      <c r="B25" s="14"/>
      <c r="E25" s="89" t="str">
        <f>Fragensammlung!J3</f>
        <v>7 Spieler
6 Feldspieler + 1 Torwart</v>
      </c>
      <c r="F25" s="89"/>
      <c r="H25" s="14"/>
      <c r="J25" s="16"/>
      <c r="O25" s="46" t="str">
        <f ca="1">_xlfn.XLOOKUP(N23,Fragensammlung!A:A,Fragensammlung!C:C,"")</f>
        <v xml:space="preserve">  </v>
      </c>
    </row>
    <row r="26" spans="2:16" ht="7.5" customHeight="1" x14ac:dyDescent="0.35">
      <c r="B26" s="14"/>
      <c r="E26" s="89"/>
      <c r="F26" s="89"/>
      <c r="H26" s="14"/>
      <c r="J26" s="16"/>
    </row>
    <row r="27" spans="2:16" x14ac:dyDescent="0.35">
      <c r="B27" s="14"/>
      <c r="E27" s="89"/>
      <c r="F27" s="89"/>
      <c r="H27" s="14"/>
      <c r="J27" s="16"/>
      <c r="O27" s="46" t="str">
        <f ca="1">_xlfn.XLOOKUP(N23,Fragensammlung!A:A,Fragensammlung!D:D,"")</f>
        <v>_______________</v>
      </c>
    </row>
    <row r="28" spans="2:16" ht="7.5" customHeight="1" x14ac:dyDescent="0.35">
      <c r="B28" s="14"/>
      <c r="E28" s="89"/>
      <c r="F28" s="89"/>
      <c r="H28" s="14"/>
      <c r="J28" s="16"/>
    </row>
    <row r="29" spans="2:16" x14ac:dyDescent="0.35">
      <c r="B29" s="14"/>
      <c r="E29" s="89"/>
      <c r="F29" s="89"/>
      <c r="H29" s="14"/>
      <c r="J29" s="16"/>
      <c r="O29" s="46" t="str">
        <f ca="1">_xlfn.XLOOKUP(N23,Fragensammlung!A:A,Fragensammlung!E:E,"")</f>
        <v xml:space="preserve"> </v>
      </c>
    </row>
    <row r="30" spans="2:16" ht="7.5" customHeight="1" x14ac:dyDescent="0.35">
      <c r="B30" s="14"/>
      <c r="E30" s="89"/>
      <c r="F30" s="89"/>
      <c r="H30" s="14"/>
      <c r="J30" s="16"/>
    </row>
    <row r="31" spans="2:16" x14ac:dyDescent="0.35">
      <c r="B31" s="14"/>
      <c r="E31" s="89"/>
      <c r="F31" s="89"/>
      <c r="H31" s="14"/>
      <c r="J31" s="16"/>
      <c r="O31" s="46" t="str">
        <f ca="1">_xlfn.XLOOKUP(N23,Fragensammlung!A:A,Fragensammlung!F:F,"")</f>
        <v>_______________</v>
      </c>
    </row>
    <row r="32" spans="2:16" ht="7.5" customHeight="1" x14ac:dyDescent="0.35">
      <c r="B32" s="14"/>
      <c r="E32" s="89"/>
      <c r="F32" s="89"/>
      <c r="H32" s="14"/>
      <c r="J32" s="16"/>
    </row>
    <row r="33" spans="2:16" x14ac:dyDescent="0.35">
      <c r="B33" s="14"/>
      <c r="E33" s="89"/>
      <c r="F33" s="89"/>
      <c r="H33" s="14"/>
      <c r="J33" s="16"/>
      <c r="O33" s="46" t="str">
        <f ca="1">_xlfn.XLOOKUP(N23,Fragensammlung!A:A,Fragensammlung!G:G,"")</f>
        <v xml:space="preserve"> </v>
      </c>
    </row>
    <row r="34" spans="2:16" ht="7.5" customHeight="1" x14ac:dyDescent="0.35">
      <c r="B34" s="14"/>
      <c r="E34" s="89"/>
      <c r="F34" s="89"/>
      <c r="H34" s="14"/>
      <c r="J34" s="16"/>
    </row>
    <row r="35" spans="2:16" x14ac:dyDescent="0.35">
      <c r="B35" s="14"/>
      <c r="E35" s="89"/>
      <c r="F35" s="89"/>
      <c r="H35" s="14"/>
      <c r="J35" s="16"/>
      <c r="O35" s="46" t="str">
        <f ca="1">_xlfn.XLOOKUP(N23,Fragensammlung!A:A,Fragensammlung!H:H,"")</f>
        <v xml:space="preserve"> </v>
      </c>
    </row>
    <row r="36" spans="2:16" ht="9" customHeight="1" thickBot="1" x14ac:dyDescent="0.4">
      <c r="B36" s="17"/>
      <c r="C36" s="18"/>
      <c r="D36" s="18"/>
      <c r="E36" s="18"/>
      <c r="F36" s="18"/>
      <c r="G36" s="18"/>
      <c r="H36" s="17"/>
      <c r="I36" s="18"/>
      <c r="J36" s="19"/>
    </row>
    <row r="38" spans="2:16" ht="15" thickBot="1" x14ac:dyDescent="0.4"/>
    <row r="39" spans="2:16" ht="6" customHeight="1" x14ac:dyDescent="0.35">
      <c r="B39" s="11"/>
      <c r="C39" s="12"/>
      <c r="D39" s="12"/>
      <c r="E39" s="12"/>
      <c r="F39" s="12"/>
      <c r="G39" s="12"/>
      <c r="H39" s="11"/>
      <c r="I39" s="12"/>
      <c r="J39" s="13"/>
    </row>
    <row r="40" spans="2:16" x14ac:dyDescent="0.35">
      <c r="B40" s="14"/>
      <c r="C40" s="15">
        <v>3</v>
      </c>
      <c r="E40" s="89" t="str">
        <f>Fragensammlung!B4</f>
        <v>Wie lange dauert ein Spiel von Jugendmannschaften zwischen 12 und 16 Jahren?</v>
      </c>
      <c r="F40" s="89"/>
      <c r="H40" s="14"/>
      <c r="I40" t="s">
        <v>28</v>
      </c>
      <c r="J40" s="16"/>
      <c r="N40" s="46">
        <f ca="1">_xlfn.XLOOKUP(C40,Fragensammlung!T:T,Fragensammlung!M:M)</f>
        <v>24</v>
      </c>
      <c r="P40" s="44" t="str">
        <f ca="1">_xlfn.XLOOKUP(N40,Fragensammlung!A:A,Fragensammlung!J:J)</f>
        <v>40m x 20m</v>
      </c>
    </row>
    <row r="41" spans="2:16" x14ac:dyDescent="0.35">
      <c r="B41" s="14"/>
      <c r="E41" s="89"/>
      <c r="F41" s="89"/>
      <c r="H41" s="14"/>
      <c r="J41" s="16">
        <f>Fragensammlung!K4</f>
        <v>1</v>
      </c>
    </row>
    <row r="42" spans="2:16" x14ac:dyDescent="0.35">
      <c r="B42" s="14"/>
      <c r="E42" s="89" t="str">
        <f>Fragensammlung!J4</f>
        <v>2 x 25 Minuten</v>
      </c>
      <c r="F42" s="89"/>
      <c r="H42" s="14"/>
      <c r="J42" s="16"/>
      <c r="O42" s="46" t="str">
        <f ca="1">_xlfn.XLOOKUP(N40,Fragensammlung!A:A,Fragensammlung!C:C,"")</f>
        <v xml:space="preserve"> </v>
      </c>
    </row>
    <row r="43" spans="2:16" ht="7.5" customHeight="1" x14ac:dyDescent="0.35">
      <c r="B43" s="14"/>
      <c r="E43" s="89"/>
      <c r="F43" s="89"/>
      <c r="H43" s="14"/>
      <c r="J43" s="16"/>
    </row>
    <row r="44" spans="2:16" x14ac:dyDescent="0.35">
      <c r="B44" s="14"/>
      <c r="E44" s="89"/>
      <c r="F44" s="89"/>
      <c r="H44" s="14"/>
      <c r="J44" s="16"/>
      <c r="O44" s="46" t="str">
        <f ca="1">_xlfn.XLOOKUP(N40,Fragensammlung!A:A,Fragensammlung!D:D,"")</f>
        <v xml:space="preserve"> </v>
      </c>
    </row>
    <row r="45" spans="2:16" ht="7.5" customHeight="1" x14ac:dyDescent="0.35">
      <c r="B45" s="14"/>
      <c r="E45" s="89"/>
      <c r="F45" s="89"/>
      <c r="H45" s="14"/>
      <c r="J45" s="16"/>
    </row>
    <row r="46" spans="2:16" x14ac:dyDescent="0.35">
      <c r="B46" s="14"/>
      <c r="E46" s="89"/>
      <c r="F46" s="89"/>
      <c r="H46" s="14"/>
      <c r="J46" s="16"/>
      <c r="O46" s="46" t="str">
        <f ca="1">_xlfn.XLOOKUP(N40,Fragensammlung!A:A,Fragensammlung!E:E,"")</f>
        <v>______________________________________________________________________</v>
      </c>
    </row>
    <row r="47" spans="2:16" ht="7.5" customHeight="1" x14ac:dyDescent="0.35">
      <c r="B47" s="14"/>
      <c r="E47" s="89"/>
      <c r="F47" s="89"/>
      <c r="H47" s="14"/>
      <c r="J47" s="16"/>
    </row>
    <row r="48" spans="2:16" x14ac:dyDescent="0.35">
      <c r="B48" s="14"/>
      <c r="E48" s="89"/>
      <c r="F48" s="89"/>
      <c r="H48" s="14"/>
      <c r="J48" s="16"/>
      <c r="O48" s="46" t="str">
        <f ca="1">_xlfn.XLOOKUP(N40,Fragensammlung!A:A,Fragensammlung!F:F,"")</f>
        <v xml:space="preserve"> </v>
      </c>
    </row>
    <row r="49" spans="2:16" ht="7.5" customHeight="1" x14ac:dyDescent="0.35">
      <c r="B49" s="14"/>
      <c r="E49" s="89"/>
      <c r="F49" s="89"/>
      <c r="H49" s="14"/>
      <c r="J49" s="16"/>
    </row>
    <row r="50" spans="2:16" x14ac:dyDescent="0.35">
      <c r="B50" s="14"/>
      <c r="E50" s="89"/>
      <c r="F50" s="89"/>
      <c r="H50" s="14"/>
      <c r="J50" s="16"/>
      <c r="O50" s="46" t="str">
        <f ca="1">_xlfn.XLOOKUP(N40,Fragensammlung!A:A,Fragensammlung!G:G,"")</f>
        <v xml:space="preserve"> </v>
      </c>
    </row>
    <row r="51" spans="2:16" ht="7.5" customHeight="1" x14ac:dyDescent="0.35">
      <c r="B51" s="14"/>
      <c r="E51" s="89"/>
      <c r="F51" s="89"/>
      <c r="H51" s="14"/>
      <c r="J51" s="16"/>
    </row>
    <row r="52" spans="2:16" x14ac:dyDescent="0.35">
      <c r="B52" s="14"/>
      <c r="E52" s="89"/>
      <c r="F52" s="89"/>
      <c r="H52" s="14"/>
      <c r="J52" s="16"/>
      <c r="O52" s="46" t="str">
        <f ca="1">_xlfn.XLOOKUP(N40,Fragensammlung!A:A,Fragensammlung!H:H,"")</f>
        <v xml:space="preserve"> </v>
      </c>
    </row>
    <row r="53" spans="2:16" ht="9" customHeight="1" thickBot="1" x14ac:dyDescent="0.4">
      <c r="B53" s="17"/>
      <c r="C53" s="18"/>
      <c r="D53" s="18"/>
      <c r="E53" s="18"/>
      <c r="F53" s="18"/>
      <c r="G53" s="18"/>
      <c r="H53" s="17"/>
      <c r="I53" s="18"/>
      <c r="J53" s="19"/>
    </row>
    <row r="55" spans="2:16" ht="15" thickBot="1" x14ac:dyDescent="0.4"/>
    <row r="56" spans="2:16" ht="6" customHeight="1" x14ac:dyDescent="0.35">
      <c r="B56" s="11"/>
      <c r="C56" s="12"/>
      <c r="D56" s="12"/>
      <c r="E56" s="12"/>
      <c r="F56" s="12"/>
      <c r="G56" s="12"/>
      <c r="H56" s="11"/>
      <c r="I56" s="12"/>
      <c r="J56" s="13"/>
    </row>
    <row r="57" spans="2:16" ht="14.5" customHeight="1" x14ac:dyDescent="0.35">
      <c r="B57" s="14"/>
      <c r="C57" s="15">
        <v>4</v>
      </c>
      <c r="E57" s="89" t="str">
        <f>Fragensammlung!B5</f>
        <v>Kann ein Auswechselspieler mehrmals eingesetzt werden?</v>
      </c>
      <c r="F57" s="89"/>
      <c r="H57" s="14"/>
      <c r="I57" t="s">
        <v>28</v>
      </c>
      <c r="J57" s="16"/>
      <c r="N57" s="46">
        <f ca="1">_xlfn.XLOOKUP(C57,Fragensammlung!T:T,Fragensammlung!M:M)</f>
        <v>14</v>
      </c>
      <c r="P57" s="44" t="e" vm="1">
        <f ca="1">_xlfn.XLOOKUP(N57,Fragensammlung!A:A,Fragensammlung!J:J)</f>
        <v>#VALUE!</v>
      </c>
    </row>
    <row r="58" spans="2:16" x14ac:dyDescent="0.35">
      <c r="B58" s="14"/>
      <c r="E58" s="89"/>
      <c r="F58" s="89"/>
      <c r="H58" s="14"/>
      <c r="J58" s="16">
        <f>Fragensammlung!K5</f>
        <v>1</v>
      </c>
    </row>
    <row r="59" spans="2:16" x14ac:dyDescent="0.35">
      <c r="B59" s="14"/>
      <c r="E59" s="89" t="str">
        <f>Fragensammlung!J5</f>
        <v>O nein
X ja
O Nur nach Anmeldung beim Schiedsrichter</v>
      </c>
      <c r="F59" s="89"/>
      <c r="H59" s="14"/>
      <c r="J59" s="16"/>
      <c r="O59" s="46" t="str">
        <f ca="1">_xlfn.XLOOKUP(N57,Fragensammlung!A:A,Fragensammlung!C:C,"")</f>
        <v>1 ______________</v>
      </c>
    </row>
    <row r="60" spans="2:16" ht="7.5" customHeight="1" x14ac:dyDescent="0.35">
      <c r="B60" s="14"/>
      <c r="E60" s="89"/>
      <c r="F60" s="89"/>
      <c r="H60" s="14"/>
      <c r="J60" s="16"/>
    </row>
    <row r="61" spans="2:16" x14ac:dyDescent="0.35">
      <c r="B61" s="14"/>
      <c r="E61" s="89"/>
      <c r="F61" s="89"/>
      <c r="H61" s="14"/>
      <c r="J61" s="16"/>
      <c r="O61" s="46" t="str">
        <f ca="1">_xlfn.XLOOKUP(N57,Fragensammlung!A:A,Fragensammlung!D:D,"")</f>
        <v>2 ______________</v>
      </c>
    </row>
    <row r="62" spans="2:16" ht="7.5" customHeight="1" x14ac:dyDescent="0.35">
      <c r="B62" s="14"/>
      <c r="E62" s="89"/>
      <c r="F62" s="89"/>
      <c r="H62" s="14"/>
      <c r="J62" s="16"/>
    </row>
    <row r="63" spans="2:16" x14ac:dyDescent="0.35">
      <c r="B63" s="14"/>
      <c r="E63" s="89"/>
      <c r="F63" s="89"/>
      <c r="H63" s="14"/>
      <c r="J63" s="16"/>
      <c r="O63" s="46" t="str">
        <f ca="1">_xlfn.XLOOKUP(N57,Fragensammlung!A:A,Fragensammlung!E:E,"")</f>
        <v>3 ______________</v>
      </c>
    </row>
    <row r="64" spans="2:16" ht="7.5" customHeight="1" x14ac:dyDescent="0.35">
      <c r="B64" s="14"/>
      <c r="E64" s="89"/>
      <c r="F64" s="89"/>
      <c r="H64" s="14"/>
      <c r="J64" s="16"/>
    </row>
    <row r="65" spans="2:16" x14ac:dyDescent="0.35">
      <c r="B65" s="14"/>
      <c r="E65" s="89"/>
      <c r="F65" s="89"/>
      <c r="H65" s="14"/>
      <c r="J65" s="16"/>
      <c r="O65" s="46" t="str">
        <f ca="1">_xlfn.XLOOKUP(N57,Fragensammlung!A:A,Fragensammlung!F:F,"")</f>
        <v>4 ______________</v>
      </c>
    </row>
    <row r="66" spans="2:16" ht="7.5" customHeight="1" x14ac:dyDescent="0.35">
      <c r="B66" s="14"/>
      <c r="E66" s="89"/>
      <c r="F66" s="89"/>
      <c r="H66" s="14"/>
      <c r="J66" s="16"/>
    </row>
    <row r="67" spans="2:16" x14ac:dyDescent="0.35">
      <c r="B67" s="14"/>
      <c r="E67" s="89"/>
      <c r="F67" s="89"/>
      <c r="H67" s="14"/>
      <c r="J67" s="16"/>
      <c r="O67" s="46" t="str">
        <f ca="1">_xlfn.XLOOKUP(N57,Fragensammlung!A:A,Fragensammlung!G:G,"")</f>
        <v>5 ______________</v>
      </c>
    </row>
    <row r="68" spans="2:16" ht="7.5" customHeight="1" x14ac:dyDescent="0.35">
      <c r="B68" s="14"/>
      <c r="E68" s="89"/>
      <c r="F68" s="89"/>
      <c r="H68" s="14"/>
      <c r="J68" s="16"/>
    </row>
    <row r="69" spans="2:16" x14ac:dyDescent="0.35">
      <c r="B69" s="14"/>
      <c r="E69" s="89"/>
      <c r="F69" s="89"/>
      <c r="H69" s="14"/>
      <c r="J69" s="16"/>
      <c r="O69" s="46" t="str">
        <f ca="1">_xlfn.XLOOKUP(N57,Fragensammlung!A:A,Fragensammlung!H:H,"")</f>
        <v>6 ______________</v>
      </c>
    </row>
    <row r="70" spans="2:16" ht="9" customHeight="1" thickBot="1" x14ac:dyDescent="0.4">
      <c r="B70" s="17"/>
      <c r="C70" s="18"/>
      <c r="D70" s="18"/>
      <c r="E70" s="18"/>
      <c r="F70" s="18"/>
      <c r="G70" s="18"/>
      <c r="H70" s="17"/>
      <c r="I70" s="18"/>
      <c r="J70" s="19"/>
    </row>
    <row r="72" spans="2:16" ht="15" thickBot="1" x14ac:dyDescent="0.4"/>
    <row r="73" spans="2:16" ht="6" customHeight="1" x14ac:dyDescent="0.35">
      <c r="B73" s="11"/>
      <c r="C73" s="12"/>
      <c r="D73" s="12"/>
      <c r="E73" s="12"/>
      <c r="F73" s="12"/>
      <c r="G73" s="12"/>
      <c r="H73" s="11"/>
      <c r="I73" s="12"/>
      <c r="J73" s="13"/>
    </row>
    <row r="74" spans="2:16" x14ac:dyDescent="0.35">
      <c r="B74" s="14"/>
      <c r="C74" s="15">
        <v>5</v>
      </c>
      <c r="E74" s="89" t="str">
        <f>Fragensammlung!B6</f>
        <v>Welche Folgen hat das Betreten des Torraumes durch einen angreifenden Feldspieler?</v>
      </c>
      <c r="F74" s="89"/>
      <c r="H74" s="14"/>
      <c r="I74" t="s">
        <v>28</v>
      </c>
      <c r="J74" s="16"/>
      <c r="N74" s="46">
        <f ca="1">_xlfn.XLOOKUP(C74,Fragensammlung!T:T,Fragensammlung!M:M)</f>
        <v>8</v>
      </c>
      <c r="P74" s="44" t="str">
        <f ca="1">_xlfn.XLOOKUP(N74,Fragensammlung!A:A,Fragensammlung!J:J)</f>
        <v>Mögliche Antworten:
gelbe Karte
rote Karte
blaue Karte
2-Minuten Strafe</v>
      </c>
    </row>
    <row r="75" spans="2:16" x14ac:dyDescent="0.35">
      <c r="B75" s="14"/>
      <c r="E75" s="89"/>
      <c r="F75" s="89"/>
      <c r="H75" s="14"/>
      <c r="J75" s="16">
        <f>Fragensammlung!K6</f>
        <v>1</v>
      </c>
    </row>
    <row r="76" spans="2:16" x14ac:dyDescent="0.35">
      <c r="B76" s="14"/>
      <c r="E76" s="89" t="str">
        <f>Fragensammlung!J6</f>
        <v>O gelbe Karte
X Abwurf
O 7m-Wurf</v>
      </c>
      <c r="F76" s="89"/>
      <c r="H76" s="14"/>
      <c r="J76" s="16"/>
      <c r="O76" s="46" t="str">
        <f ca="1">_xlfn.XLOOKUP(N74,Fragensammlung!A:A,Fragensammlung!C:C,"")</f>
        <v>______________________________________________________________________</v>
      </c>
    </row>
    <row r="77" spans="2:16" ht="7.5" customHeight="1" x14ac:dyDescent="0.35">
      <c r="B77" s="14"/>
      <c r="E77" s="89"/>
      <c r="F77" s="89"/>
      <c r="H77" s="14"/>
      <c r="J77" s="16"/>
    </row>
    <row r="78" spans="2:16" x14ac:dyDescent="0.35">
      <c r="B78" s="14"/>
      <c r="E78" s="89"/>
      <c r="F78" s="89"/>
      <c r="H78" s="14"/>
      <c r="J78" s="16"/>
      <c r="O78" s="46" t="str">
        <f ca="1">_xlfn.XLOOKUP(N74,Fragensammlung!A:A,Fragensammlung!D:D,"")</f>
        <v xml:space="preserve"> </v>
      </c>
    </row>
    <row r="79" spans="2:16" ht="7.5" customHeight="1" x14ac:dyDescent="0.35">
      <c r="B79" s="14"/>
      <c r="E79" s="89"/>
      <c r="F79" s="89"/>
      <c r="H79" s="14"/>
      <c r="J79" s="16"/>
    </row>
    <row r="80" spans="2:16" x14ac:dyDescent="0.35">
      <c r="B80" s="14"/>
      <c r="E80" s="89"/>
      <c r="F80" s="89"/>
      <c r="H80" s="14"/>
      <c r="J80" s="16"/>
      <c r="O80" s="46" t="str">
        <f ca="1">_xlfn.XLOOKUP(N74,Fragensammlung!A:A,Fragensammlung!E:E,"")</f>
        <v>______________________________________________________________________</v>
      </c>
    </row>
    <row r="81" spans="2:16" ht="7.5" customHeight="1" x14ac:dyDescent="0.35">
      <c r="B81" s="14"/>
      <c r="E81" s="89"/>
      <c r="F81" s="89"/>
      <c r="H81" s="14"/>
      <c r="J81" s="16"/>
    </row>
    <row r="82" spans="2:16" x14ac:dyDescent="0.35">
      <c r="B82" s="14"/>
      <c r="E82" s="89"/>
      <c r="F82" s="89"/>
      <c r="H82" s="14"/>
      <c r="J82" s="16"/>
      <c r="O82" s="46" t="str">
        <f ca="1">_xlfn.XLOOKUP(N74,Fragensammlung!A:A,Fragensammlung!F:F,"")</f>
        <v xml:space="preserve"> </v>
      </c>
    </row>
    <row r="83" spans="2:16" ht="7.5" customHeight="1" x14ac:dyDescent="0.35">
      <c r="B83" s="14"/>
      <c r="E83" s="89"/>
      <c r="F83" s="89"/>
      <c r="H83" s="14"/>
      <c r="J83" s="16"/>
    </row>
    <row r="84" spans="2:16" x14ac:dyDescent="0.35">
      <c r="B84" s="14"/>
      <c r="E84" s="89"/>
      <c r="F84" s="89"/>
      <c r="H84" s="14"/>
      <c r="J84" s="16"/>
      <c r="O84" s="46" t="str">
        <f ca="1">_xlfn.XLOOKUP(N74,Fragensammlung!A:A,Fragensammlung!G:G,"")</f>
        <v>______________________________________________________________________</v>
      </c>
    </row>
    <row r="85" spans="2:16" ht="7.5" customHeight="1" x14ac:dyDescent="0.35">
      <c r="B85" s="14"/>
      <c r="E85" s="89"/>
      <c r="F85" s="89"/>
      <c r="H85" s="14"/>
      <c r="J85" s="16"/>
    </row>
    <row r="86" spans="2:16" x14ac:dyDescent="0.35">
      <c r="B86" s="14"/>
      <c r="E86" s="89"/>
      <c r="F86" s="89"/>
      <c r="H86" s="14"/>
      <c r="J86" s="16"/>
      <c r="O86" s="46" t="str">
        <f ca="1">_xlfn.XLOOKUP(N74,Fragensammlung!A:A,Fragensammlung!H:H,"")</f>
        <v xml:space="preserve"> </v>
      </c>
    </row>
    <row r="87" spans="2:16" ht="9" customHeight="1" thickBot="1" x14ac:dyDescent="0.4">
      <c r="B87" s="17"/>
      <c r="C87" s="18"/>
      <c r="D87" s="18"/>
      <c r="E87" s="18"/>
      <c r="F87" s="18"/>
      <c r="G87" s="18"/>
      <c r="H87" s="17"/>
      <c r="I87" s="18"/>
      <c r="J87" s="19"/>
    </row>
    <row r="89" spans="2:16" ht="15" thickBot="1" x14ac:dyDescent="0.4"/>
    <row r="90" spans="2:16" ht="6" customHeight="1" x14ac:dyDescent="0.35">
      <c r="B90" s="11"/>
      <c r="C90" s="12"/>
      <c r="D90" s="12"/>
      <c r="E90" s="12"/>
      <c r="F90" s="12"/>
      <c r="G90" s="12"/>
      <c r="H90" s="11"/>
      <c r="I90" s="12"/>
      <c r="J90" s="13"/>
    </row>
    <row r="91" spans="2:16" ht="14.5" customHeight="1" x14ac:dyDescent="0.35">
      <c r="B91" s="14"/>
      <c r="C91" s="15">
        <v>6</v>
      </c>
      <c r="E91" s="89" t="str">
        <f>Fragensammlung!B7</f>
        <v>Darf ein Torwart im Feld mitspielen?</v>
      </c>
      <c r="F91" s="89"/>
      <c r="H91" s="14"/>
      <c r="I91" t="s">
        <v>28</v>
      </c>
      <c r="J91" s="16"/>
      <c r="N91" s="46">
        <f ca="1">_xlfn.XLOOKUP(C91,Fragensammlung!T:T,Fragensammlung!M:M)</f>
        <v>9</v>
      </c>
      <c r="P91" s="44" t="str">
        <f ca="1">_xlfn.XLOOKUP(N91,Fragensammlung!A:A,Fragensammlung!J:J)</f>
        <v>7m-Strafwurf</v>
      </c>
    </row>
    <row r="92" spans="2:16" x14ac:dyDescent="0.35">
      <c r="B92" s="14"/>
      <c r="E92" s="89"/>
      <c r="F92" s="89"/>
      <c r="H92" s="14"/>
      <c r="J92" s="16">
        <f>Fragensammlung!K7</f>
        <v>1</v>
      </c>
    </row>
    <row r="93" spans="2:16" x14ac:dyDescent="0.35">
      <c r="B93" s="14"/>
      <c r="E93" s="89" t="str">
        <f>Fragensammlung!J7</f>
        <v>Ja (er unterliegt den gleichen Regeln wie ein Feldspieler).</v>
      </c>
      <c r="F93" s="89"/>
      <c r="H93" s="14"/>
      <c r="J93" s="16"/>
      <c r="O93" s="46" t="str">
        <f ca="1">_xlfn.XLOOKUP(N91,Fragensammlung!A:A,Fragensammlung!C:C,"")</f>
        <v xml:space="preserve"> </v>
      </c>
    </row>
    <row r="94" spans="2:16" ht="7.5" customHeight="1" x14ac:dyDescent="0.35">
      <c r="B94" s="14"/>
      <c r="E94" s="89"/>
      <c r="F94" s="89"/>
      <c r="H94" s="14"/>
      <c r="J94" s="16"/>
    </row>
    <row r="95" spans="2:16" x14ac:dyDescent="0.35">
      <c r="B95" s="14"/>
      <c r="E95" s="89"/>
      <c r="F95" s="89"/>
      <c r="H95" s="14"/>
      <c r="J95" s="16"/>
      <c r="O95" s="46" t="str">
        <f ca="1">_xlfn.XLOOKUP(N91,Fragensammlung!A:A,Fragensammlung!D:D,"")</f>
        <v xml:space="preserve"> </v>
      </c>
    </row>
    <row r="96" spans="2:16" ht="7.5" customHeight="1" x14ac:dyDescent="0.35">
      <c r="B96" s="14"/>
      <c r="E96" s="89"/>
      <c r="F96" s="89"/>
      <c r="H96" s="14"/>
      <c r="J96" s="16"/>
    </row>
    <row r="97" spans="2:16" x14ac:dyDescent="0.35">
      <c r="B97" s="14"/>
      <c r="E97" s="89"/>
      <c r="F97" s="89"/>
      <c r="H97" s="14"/>
      <c r="J97" s="16"/>
      <c r="O97" s="46" t="str">
        <f ca="1">_xlfn.XLOOKUP(N91,Fragensammlung!A:A,Fragensammlung!E:E,"")</f>
        <v>______________________________________________________________________</v>
      </c>
    </row>
    <row r="98" spans="2:16" ht="7.5" customHeight="1" x14ac:dyDescent="0.35">
      <c r="B98" s="14"/>
      <c r="E98" s="89"/>
      <c r="F98" s="89"/>
      <c r="H98" s="14"/>
      <c r="J98" s="16"/>
    </row>
    <row r="99" spans="2:16" x14ac:dyDescent="0.35">
      <c r="B99" s="14"/>
      <c r="E99" s="89"/>
      <c r="F99" s="89"/>
      <c r="H99" s="14"/>
      <c r="J99" s="16"/>
      <c r="O99" s="46" t="str">
        <f ca="1">_xlfn.XLOOKUP(N91,Fragensammlung!A:A,Fragensammlung!F:F,"")</f>
        <v xml:space="preserve"> </v>
      </c>
    </row>
    <row r="100" spans="2:16" ht="7.5" customHeight="1" x14ac:dyDescent="0.35">
      <c r="B100" s="14"/>
      <c r="E100" s="89"/>
      <c r="F100" s="89"/>
      <c r="H100" s="14"/>
      <c r="J100" s="16"/>
    </row>
    <row r="101" spans="2:16" x14ac:dyDescent="0.35">
      <c r="B101" s="14"/>
      <c r="E101" s="89"/>
      <c r="F101" s="89"/>
      <c r="H101" s="14"/>
      <c r="J101" s="16"/>
      <c r="O101" s="46" t="str">
        <f ca="1">_xlfn.XLOOKUP(N91,Fragensammlung!A:A,Fragensammlung!G:G,"")</f>
        <v xml:space="preserve"> </v>
      </c>
    </row>
    <row r="102" spans="2:16" ht="7.5" customHeight="1" x14ac:dyDescent="0.35">
      <c r="B102" s="14"/>
      <c r="E102" s="89"/>
      <c r="F102" s="89"/>
      <c r="H102" s="14"/>
      <c r="J102" s="16"/>
    </row>
    <row r="103" spans="2:16" x14ac:dyDescent="0.35">
      <c r="B103" s="14"/>
      <c r="E103" s="89"/>
      <c r="F103" s="89"/>
      <c r="H103" s="14"/>
      <c r="J103" s="16"/>
      <c r="O103" s="46" t="str">
        <f ca="1">_xlfn.XLOOKUP(N91,Fragensammlung!A:A,Fragensammlung!H:H,"")</f>
        <v xml:space="preserve"> </v>
      </c>
    </row>
    <row r="104" spans="2:16" ht="9" customHeight="1" thickBot="1" x14ac:dyDescent="0.4">
      <c r="B104" s="17"/>
      <c r="C104" s="18"/>
      <c r="D104" s="18"/>
      <c r="E104" s="18"/>
      <c r="F104" s="18"/>
      <c r="G104" s="18"/>
      <c r="H104" s="17"/>
      <c r="I104" s="18"/>
      <c r="J104" s="19"/>
    </row>
    <row r="106" spans="2:16" ht="15" thickBot="1" x14ac:dyDescent="0.4"/>
    <row r="107" spans="2:16" ht="6" customHeight="1" x14ac:dyDescent="0.35">
      <c r="B107" s="11"/>
      <c r="C107" s="12"/>
      <c r="D107" s="12"/>
      <c r="E107" s="12"/>
      <c r="F107" s="12"/>
      <c r="G107" s="12"/>
      <c r="H107" s="11"/>
      <c r="I107" s="12"/>
      <c r="J107" s="13"/>
    </row>
    <row r="108" spans="2:16" x14ac:dyDescent="0.35">
      <c r="B108" s="14"/>
      <c r="C108" s="15">
        <v>7</v>
      </c>
      <c r="E108" s="89" t="str">
        <f>Fragensammlung!B8</f>
        <v>Wie viele Schritte dürfen höchstens mit dem gehaltenen Ball gemacht werden?</v>
      </c>
      <c r="F108" s="89"/>
      <c r="H108" s="14"/>
      <c r="I108" t="s">
        <v>28</v>
      </c>
      <c r="J108" s="16"/>
      <c r="N108" s="46">
        <f ca="1">_xlfn.XLOOKUP(C108,Fragensammlung!T:T,Fragensammlung!M:M)</f>
        <v>17</v>
      </c>
      <c r="P108" s="44" t="e" vm="3">
        <f ca="1">_xlfn.XLOOKUP(N108,Fragensammlung!A:A,Fragensammlung!J:J)</f>
        <v>#VALUE!</v>
      </c>
    </row>
    <row r="109" spans="2:16" x14ac:dyDescent="0.35">
      <c r="B109" s="14"/>
      <c r="E109" s="89"/>
      <c r="F109" s="89"/>
      <c r="H109" s="14"/>
      <c r="J109" s="16">
        <f>Fragensammlung!K8</f>
        <v>1</v>
      </c>
    </row>
    <row r="110" spans="2:16" x14ac:dyDescent="0.35">
      <c r="B110" s="14"/>
      <c r="E110" s="89" t="str">
        <f>Fragensammlung!J8</f>
        <v>drei</v>
      </c>
      <c r="F110" s="89"/>
      <c r="H110" s="14"/>
      <c r="J110" s="16"/>
      <c r="O110" s="46" t="str">
        <f ca="1">_xlfn.XLOOKUP(N108,Fragensammlung!A:A,Fragensammlung!C:C,"")</f>
        <v>1 ______________</v>
      </c>
    </row>
    <row r="111" spans="2:16" ht="7.5" customHeight="1" x14ac:dyDescent="0.35">
      <c r="B111" s="14"/>
      <c r="E111" s="89"/>
      <c r="F111" s="89"/>
      <c r="H111" s="14"/>
      <c r="J111" s="16"/>
    </row>
    <row r="112" spans="2:16" x14ac:dyDescent="0.35">
      <c r="B112" s="14"/>
      <c r="E112" s="89"/>
      <c r="F112" s="89"/>
      <c r="H112" s="14"/>
      <c r="J112" s="16"/>
      <c r="O112" s="46" t="str">
        <f ca="1">_xlfn.XLOOKUP(N108,Fragensammlung!A:A,Fragensammlung!D:D,"")</f>
        <v>2 ______________</v>
      </c>
    </row>
    <row r="113" spans="2:16" ht="7.5" customHeight="1" x14ac:dyDescent="0.35">
      <c r="B113" s="14"/>
      <c r="E113" s="89"/>
      <c r="F113" s="89"/>
      <c r="H113" s="14"/>
      <c r="J113" s="16"/>
    </row>
    <row r="114" spans="2:16" x14ac:dyDescent="0.35">
      <c r="B114" s="14"/>
      <c r="E114" s="89"/>
      <c r="F114" s="89"/>
      <c r="H114" s="14"/>
      <c r="J114" s="16"/>
      <c r="O114" s="46" t="str">
        <f ca="1">_xlfn.XLOOKUP(N108,Fragensammlung!A:A,Fragensammlung!E:E,"")</f>
        <v>3 ______________</v>
      </c>
    </row>
    <row r="115" spans="2:16" ht="7.5" customHeight="1" x14ac:dyDescent="0.35">
      <c r="B115" s="14"/>
      <c r="E115" s="89"/>
      <c r="F115" s="89"/>
      <c r="H115" s="14"/>
      <c r="J115" s="16"/>
    </row>
    <row r="116" spans="2:16" x14ac:dyDescent="0.35">
      <c r="B116" s="14"/>
      <c r="E116" s="89"/>
      <c r="F116" s="89"/>
      <c r="H116" s="14"/>
      <c r="J116" s="16"/>
      <c r="O116" s="46" t="str">
        <f ca="1">_xlfn.XLOOKUP(N108,Fragensammlung!A:A,Fragensammlung!F:F,"")</f>
        <v>4 ______________</v>
      </c>
    </row>
    <row r="117" spans="2:16" ht="7.5" customHeight="1" x14ac:dyDescent="0.35">
      <c r="B117" s="14"/>
      <c r="E117" s="89"/>
      <c r="F117" s="89"/>
      <c r="H117" s="14"/>
      <c r="J117" s="16"/>
    </row>
    <row r="118" spans="2:16" x14ac:dyDescent="0.35">
      <c r="B118" s="14"/>
      <c r="E118" s="89"/>
      <c r="F118" s="89"/>
      <c r="H118" s="14"/>
      <c r="J118" s="16"/>
      <c r="O118" s="46" t="str">
        <f ca="1">_xlfn.XLOOKUP(N108,Fragensammlung!A:A,Fragensammlung!G:G,"")</f>
        <v>5 ______________</v>
      </c>
    </row>
    <row r="119" spans="2:16" ht="7.5" customHeight="1" x14ac:dyDescent="0.35">
      <c r="B119" s="14"/>
      <c r="E119" s="89"/>
      <c r="F119" s="89"/>
      <c r="H119" s="14"/>
      <c r="J119" s="16"/>
    </row>
    <row r="120" spans="2:16" x14ac:dyDescent="0.35">
      <c r="B120" s="14"/>
      <c r="E120" s="89"/>
      <c r="F120" s="89"/>
      <c r="H120" s="14"/>
      <c r="J120" s="16"/>
      <c r="O120" s="46" t="str">
        <f ca="1">_xlfn.XLOOKUP(N108,Fragensammlung!A:A,Fragensammlung!H:H,"")</f>
        <v>6 ______________</v>
      </c>
    </row>
    <row r="121" spans="2:16" ht="9" customHeight="1" thickBot="1" x14ac:dyDescent="0.4">
      <c r="B121" s="17"/>
      <c r="C121" s="18"/>
      <c r="D121" s="18"/>
      <c r="E121" s="18"/>
      <c r="F121" s="18"/>
      <c r="G121" s="18"/>
      <c r="H121" s="17"/>
      <c r="I121" s="18"/>
      <c r="J121" s="19"/>
    </row>
    <row r="123" spans="2:16" ht="15" thickBot="1" x14ac:dyDescent="0.4"/>
    <row r="124" spans="2:16" ht="6" customHeight="1" x14ac:dyDescent="0.35">
      <c r="B124" s="11"/>
      <c r="C124" s="12"/>
      <c r="D124" s="12"/>
      <c r="E124" s="12"/>
      <c r="F124" s="12"/>
      <c r="G124" s="12"/>
      <c r="H124" s="11"/>
      <c r="I124" s="12"/>
      <c r="J124" s="13"/>
    </row>
    <row r="125" spans="2:16" x14ac:dyDescent="0.35">
      <c r="B125" s="14"/>
      <c r="C125" s="15">
        <v>8</v>
      </c>
      <c r="E125" s="89" t="str">
        <f>Fragensammlung!B9</f>
        <v>Nenne drei mögliche persönliche Strafen im Handball.</v>
      </c>
      <c r="F125" s="89"/>
      <c r="H125" s="14"/>
      <c r="I125" t="s">
        <v>28</v>
      </c>
      <c r="J125" s="16"/>
      <c r="N125" s="46">
        <f ca="1">_xlfn.XLOOKUP(C125,Fragensammlung!T:T,Fragensammlung!M:M)</f>
        <v>23</v>
      </c>
      <c r="P125" s="44" t="str">
        <f ca="1">_xlfn.XLOOKUP(N125,Fragensammlung!A:A,Fragensammlung!J:J)</f>
        <v>Freiwurf.</v>
      </c>
    </row>
    <row r="126" spans="2:16" x14ac:dyDescent="0.35">
      <c r="B126" s="14"/>
      <c r="E126" s="89"/>
      <c r="F126" s="89"/>
      <c r="H126" s="14"/>
      <c r="J126" s="16">
        <f>Fragensammlung!K9</f>
        <v>3</v>
      </c>
    </row>
    <row r="127" spans="2:16" x14ac:dyDescent="0.35">
      <c r="B127" s="14"/>
      <c r="E127" s="89" t="str">
        <f>Fragensammlung!J9</f>
        <v>Mögliche Antworten:
gelbe Karte
rote Karte
blaue Karte
2-Minuten Strafe</v>
      </c>
      <c r="F127" s="89"/>
      <c r="H127" s="14"/>
      <c r="J127" s="16"/>
      <c r="O127" s="46" t="str">
        <f ca="1">_xlfn.XLOOKUP(N125,Fragensammlung!A:A,Fragensammlung!C:C,"")</f>
        <v xml:space="preserve"> </v>
      </c>
    </row>
    <row r="128" spans="2:16" ht="7.5" customHeight="1" x14ac:dyDescent="0.35">
      <c r="B128" s="14"/>
      <c r="E128" s="89"/>
      <c r="F128" s="89"/>
      <c r="H128" s="14"/>
      <c r="J128" s="16"/>
    </row>
    <row r="129" spans="2:16" x14ac:dyDescent="0.35">
      <c r="B129" s="14"/>
      <c r="E129" s="89"/>
      <c r="F129" s="89"/>
      <c r="H129" s="14"/>
      <c r="J129" s="16"/>
      <c r="O129" s="46" t="str">
        <f ca="1">_xlfn.XLOOKUP(N125,Fragensammlung!A:A,Fragensammlung!D:D,"")</f>
        <v>______________________________________________________________________</v>
      </c>
    </row>
    <row r="130" spans="2:16" ht="7.5" customHeight="1" x14ac:dyDescent="0.35">
      <c r="B130" s="14"/>
      <c r="E130" s="89"/>
      <c r="F130" s="89"/>
      <c r="H130" s="14"/>
      <c r="J130" s="16"/>
    </row>
    <row r="131" spans="2:16" x14ac:dyDescent="0.35">
      <c r="B131" s="14"/>
      <c r="E131" s="89"/>
      <c r="F131" s="89"/>
      <c r="H131" s="14"/>
      <c r="J131" s="16"/>
      <c r="O131" s="46" t="str">
        <f ca="1">_xlfn.XLOOKUP(N125,Fragensammlung!A:A,Fragensammlung!E:E,"")</f>
        <v>______________________________________________________________________</v>
      </c>
    </row>
    <row r="132" spans="2:16" ht="7.5" customHeight="1" x14ac:dyDescent="0.35">
      <c r="B132" s="14"/>
      <c r="E132" s="89"/>
      <c r="F132" s="89"/>
      <c r="H132" s="14"/>
      <c r="J132" s="16"/>
    </row>
    <row r="133" spans="2:16" x14ac:dyDescent="0.35">
      <c r="B133" s="14"/>
      <c r="E133" s="89"/>
      <c r="F133" s="89"/>
      <c r="H133" s="14"/>
      <c r="J133" s="16"/>
      <c r="O133" s="46" t="str">
        <f ca="1">_xlfn.XLOOKUP(N125,Fragensammlung!A:A,Fragensammlung!F:F,"")</f>
        <v>______________________________________________________________________</v>
      </c>
    </row>
    <row r="134" spans="2:16" ht="7.5" customHeight="1" x14ac:dyDescent="0.35">
      <c r="B134" s="14"/>
      <c r="E134" s="89"/>
      <c r="F134" s="89"/>
      <c r="H134" s="14"/>
      <c r="J134" s="16"/>
    </row>
    <row r="135" spans="2:16" x14ac:dyDescent="0.35">
      <c r="B135" s="14"/>
      <c r="E135" s="89"/>
      <c r="F135" s="89"/>
      <c r="H135" s="14"/>
      <c r="J135" s="16"/>
      <c r="O135" s="46" t="str">
        <f ca="1">_xlfn.XLOOKUP(N125,Fragensammlung!A:A,Fragensammlung!G:G,"")</f>
        <v>______________________________________________________________________</v>
      </c>
    </row>
    <row r="136" spans="2:16" ht="7.5" customHeight="1" x14ac:dyDescent="0.35">
      <c r="B136" s="14"/>
      <c r="E136" s="89"/>
      <c r="F136" s="89"/>
      <c r="H136" s="14"/>
      <c r="J136" s="16"/>
    </row>
    <row r="137" spans="2:16" x14ac:dyDescent="0.35">
      <c r="B137" s="14"/>
      <c r="E137" s="89"/>
      <c r="F137" s="89"/>
      <c r="H137" s="14"/>
      <c r="J137" s="16"/>
      <c r="O137" s="46" t="str">
        <f ca="1">_xlfn.XLOOKUP(N125,Fragensammlung!A:A,Fragensammlung!H:H,"")</f>
        <v xml:space="preserve"> </v>
      </c>
    </row>
    <row r="138" spans="2:16" ht="9" customHeight="1" thickBot="1" x14ac:dyDescent="0.4">
      <c r="B138" s="17"/>
      <c r="C138" s="18"/>
      <c r="D138" s="18"/>
      <c r="E138" s="18"/>
      <c r="F138" s="18"/>
      <c r="G138" s="18"/>
      <c r="H138" s="17"/>
      <c r="I138" s="18"/>
      <c r="J138" s="19"/>
    </row>
    <row r="139" spans="2:16" ht="27" customHeight="1" x14ac:dyDescent="0.35"/>
    <row r="140" spans="2:16" ht="15" thickBot="1" x14ac:dyDescent="0.4"/>
    <row r="141" spans="2:16" ht="6" customHeight="1" x14ac:dyDescent="0.35">
      <c r="B141" s="11"/>
      <c r="C141" s="12"/>
      <c r="D141" s="12"/>
      <c r="E141" s="12"/>
      <c r="F141" s="12"/>
      <c r="G141" s="12"/>
      <c r="H141" s="11"/>
      <c r="I141" s="12"/>
      <c r="J141" s="13"/>
    </row>
    <row r="142" spans="2:16" x14ac:dyDescent="0.35">
      <c r="B142" s="14"/>
      <c r="C142" s="15">
        <v>9</v>
      </c>
      <c r="E142" s="89" t="str">
        <f>Fragensammlung!B10</f>
        <v>Eine klare Torchance wird durch ein Foul verhindert. Wie entscheidet der Schiedsrichter?</v>
      </c>
      <c r="F142" s="89"/>
      <c r="H142" s="14"/>
      <c r="I142" t="s">
        <v>28</v>
      </c>
      <c r="J142" s="16"/>
      <c r="N142" s="46">
        <f ca="1">_xlfn.XLOOKUP(C142,Fragensammlung!T:T,Fragensammlung!M:M)</f>
        <v>10</v>
      </c>
      <c r="P142" s="44" t="str">
        <f ca="1">_xlfn.XLOOKUP(N142,Fragensammlung!A:A,Fragensammlung!J:J)</f>
        <v>Mögliche Antworten:
Wechseln nur im Auswechselraum
nur bei Ballbesitz
der ausgewechselte Spieler muss zuerst das Feld verlassen haben vor dem Eintritt des Einwechselspielers.</v>
      </c>
    </row>
    <row r="143" spans="2:16" x14ac:dyDescent="0.35">
      <c r="B143" s="14"/>
      <c r="E143" s="89"/>
      <c r="F143" s="89"/>
      <c r="H143" s="14"/>
      <c r="J143" s="16">
        <f>Fragensammlung!K10</f>
        <v>1</v>
      </c>
    </row>
    <row r="144" spans="2:16" x14ac:dyDescent="0.35">
      <c r="B144" s="14"/>
      <c r="E144" s="89" t="str">
        <f>Fragensammlung!J10</f>
        <v>7m-Strafwurf</v>
      </c>
      <c r="F144" s="89"/>
      <c r="H144" s="14"/>
      <c r="J144" s="16"/>
      <c r="O144" s="46" t="str">
        <f ca="1">_xlfn.XLOOKUP(N142,Fragensammlung!A:A,Fragensammlung!C:C,"")</f>
        <v>______________________________________________________________________</v>
      </c>
    </row>
    <row r="145" spans="2:16" ht="7.5" customHeight="1" x14ac:dyDescent="0.35">
      <c r="B145" s="14"/>
      <c r="E145" s="89"/>
      <c r="F145" s="89"/>
      <c r="H145" s="14"/>
      <c r="J145" s="16"/>
    </row>
    <row r="146" spans="2:16" x14ac:dyDescent="0.35">
      <c r="B146" s="14"/>
      <c r="E146" s="89"/>
      <c r="F146" s="89"/>
      <c r="H146" s="14"/>
      <c r="J146" s="16"/>
      <c r="O146" s="46" t="str">
        <f ca="1">_xlfn.XLOOKUP(N142,Fragensammlung!A:A,Fragensammlung!D:D,"")</f>
        <v>______________________________________________________________________</v>
      </c>
    </row>
    <row r="147" spans="2:16" ht="7.5" customHeight="1" x14ac:dyDescent="0.35">
      <c r="B147" s="14"/>
      <c r="E147" s="89"/>
      <c r="F147" s="89"/>
      <c r="H147" s="14"/>
      <c r="J147" s="16"/>
    </row>
    <row r="148" spans="2:16" x14ac:dyDescent="0.35">
      <c r="B148" s="14"/>
      <c r="E148" s="89"/>
      <c r="F148" s="89"/>
      <c r="H148" s="14"/>
      <c r="J148" s="16"/>
      <c r="O148" s="46" t="str">
        <f ca="1">_xlfn.XLOOKUP(N142,Fragensammlung!A:A,Fragensammlung!E:E,"")</f>
        <v>______________________________________________________________________</v>
      </c>
    </row>
    <row r="149" spans="2:16" ht="7.5" customHeight="1" x14ac:dyDescent="0.35">
      <c r="B149" s="14"/>
      <c r="E149" s="89"/>
      <c r="F149" s="89"/>
      <c r="H149" s="14"/>
      <c r="J149" s="16"/>
    </row>
    <row r="150" spans="2:16" x14ac:dyDescent="0.35">
      <c r="B150" s="14"/>
      <c r="E150" s="89"/>
      <c r="F150" s="89"/>
      <c r="H150" s="14"/>
      <c r="J150" s="16"/>
      <c r="O150" s="46" t="str">
        <f ca="1">_xlfn.XLOOKUP(N142,Fragensammlung!A:A,Fragensammlung!F:F,"")</f>
        <v>______________________________________________________________________</v>
      </c>
    </row>
    <row r="151" spans="2:16" ht="7.5" customHeight="1" x14ac:dyDescent="0.35">
      <c r="B151" s="14"/>
      <c r="E151" s="89"/>
      <c r="F151" s="89"/>
      <c r="H151" s="14"/>
      <c r="J151" s="16"/>
    </row>
    <row r="152" spans="2:16" x14ac:dyDescent="0.35">
      <c r="B152" s="14"/>
      <c r="E152" s="89"/>
      <c r="F152" s="89"/>
      <c r="H152" s="14"/>
      <c r="J152" s="16"/>
      <c r="O152" s="46" t="str">
        <f ca="1">_xlfn.XLOOKUP(N142,Fragensammlung!A:A,Fragensammlung!G:G,"")</f>
        <v>______________________________________________________________________</v>
      </c>
    </row>
    <row r="153" spans="2:16" ht="7.5" customHeight="1" x14ac:dyDescent="0.35">
      <c r="B153" s="14"/>
      <c r="E153" s="89"/>
      <c r="F153" s="89"/>
      <c r="H153" s="14"/>
      <c r="J153" s="16"/>
    </row>
    <row r="154" spans="2:16" x14ac:dyDescent="0.35">
      <c r="B154" s="14"/>
      <c r="E154" s="89"/>
      <c r="F154" s="89"/>
      <c r="H154" s="14"/>
      <c r="J154" s="16"/>
      <c r="O154" s="46" t="str">
        <f ca="1">_xlfn.XLOOKUP(N142,Fragensammlung!A:A,Fragensammlung!H:H,"")</f>
        <v>______________________________________________________________________</v>
      </c>
    </row>
    <row r="155" spans="2:16" ht="9" customHeight="1" thickBot="1" x14ac:dyDescent="0.4">
      <c r="B155" s="17"/>
      <c r="C155" s="18"/>
      <c r="D155" s="18"/>
      <c r="E155" s="18"/>
      <c r="F155" s="18"/>
      <c r="G155" s="18"/>
      <c r="H155" s="17"/>
      <c r="I155" s="18"/>
      <c r="J155" s="19"/>
    </row>
    <row r="157" spans="2:16" ht="15" thickBot="1" x14ac:dyDescent="0.4"/>
    <row r="158" spans="2:16" ht="6" customHeight="1" x14ac:dyDescent="0.35">
      <c r="B158" s="11"/>
      <c r="C158" s="12"/>
      <c r="D158" s="12"/>
      <c r="E158" s="12"/>
      <c r="F158" s="12"/>
      <c r="G158" s="12"/>
      <c r="H158" s="11"/>
      <c r="I158" s="12"/>
      <c r="J158" s="13"/>
    </row>
    <row r="159" spans="2:16" x14ac:dyDescent="0.35">
      <c r="B159" s="14"/>
      <c r="C159" s="15">
        <v>10</v>
      </c>
      <c r="E159" s="89" t="str">
        <f>Fragensammlung!B11</f>
        <v>Nenne zwei Regeln, die beim Auswechseln im Jugendbereich beachtet werden müssen.</v>
      </c>
      <c r="F159" s="89"/>
      <c r="H159" s="14"/>
      <c r="I159" t="s">
        <v>28</v>
      </c>
      <c r="J159" s="16"/>
      <c r="N159" s="46">
        <f ca="1">_xlfn.XLOOKUP(C159,Fragensammlung!T:T,Fragensammlung!M:M)</f>
        <v>12</v>
      </c>
      <c r="P159" s="44" t="e" vm="5">
        <f ca="1">_xlfn.XLOOKUP(N159,Fragensammlung!A:A,Fragensammlung!J:J)</f>
        <v>#VALUE!</v>
      </c>
    </row>
    <row r="160" spans="2:16" x14ac:dyDescent="0.35">
      <c r="B160" s="14"/>
      <c r="E160" s="89"/>
      <c r="F160" s="89"/>
      <c r="H160" s="14"/>
      <c r="J160" s="16">
        <f>Fragensammlung!K11</f>
        <v>2</v>
      </c>
    </row>
    <row r="161" spans="2:16" x14ac:dyDescent="0.35">
      <c r="B161" s="14"/>
      <c r="E161" s="89" t="str">
        <f>Fragensammlung!J11</f>
        <v>Mögliche Antworten:
Wechseln nur im Auswechselraum
nur bei Ballbesitz
der ausgewechselte Spieler muss zuerst das Feld verlassen haben vor dem Eintritt des Einwechselspielers.</v>
      </c>
      <c r="F161" s="89"/>
      <c r="H161" s="14"/>
      <c r="J161" s="16"/>
      <c r="O161" s="46" t="str">
        <f ca="1">_xlfn.XLOOKUP(N159,Fragensammlung!A:A,Fragensammlung!C:C,"")</f>
        <v xml:space="preserve"> </v>
      </c>
    </row>
    <row r="162" spans="2:16" ht="7.5" customHeight="1" x14ac:dyDescent="0.35">
      <c r="B162" s="14"/>
      <c r="E162" s="89"/>
      <c r="F162" s="89"/>
      <c r="H162" s="14"/>
      <c r="J162" s="16"/>
    </row>
    <row r="163" spans="2:16" x14ac:dyDescent="0.35">
      <c r="B163" s="14"/>
      <c r="E163" s="89"/>
      <c r="F163" s="89"/>
      <c r="H163" s="14"/>
      <c r="J163" s="16"/>
      <c r="O163" s="46" t="str">
        <f ca="1">_xlfn.XLOOKUP(N159,Fragensammlung!A:A,Fragensammlung!D:D,"")</f>
        <v xml:space="preserve"> </v>
      </c>
    </row>
    <row r="164" spans="2:16" ht="7.5" customHeight="1" x14ac:dyDescent="0.35">
      <c r="B164" s="14"/>
      <c r="E164" s="89"/>
      <c r="F164" s="89"/>
      <c r="H164" s="14"/>
      <c r="J164" s="16"/>
    </row>
    <row r="165" spans="2:16" x14ac:dyDescent="0.35">
      <c r="B165" s="14"/>
      <c r="E165" s="89"/>
      <c r="F165" s="89"/>
      <c r="H165" s="14"/>
      <c r="J165" s="16"/>
      <c r="O165" s="46" t="str">
        <f ca="1">_xlfn.XLOOKUP(N159,Fragensammlung!A:A,Fragensammlung!E:E,"")</f>
        <v>________________________________________________</v>
      </c>
    </row>
    <row r="166" spans="2:16" ht="7.5" customHeight="1" x14ac:dyDescent="0.35">
      <c r="B166" s="14"/>
      <c r="E166" s="89"/>
      <c r="F166" s="89"/>
      <c r="H166" s="14"/>
      <c r="J166" s="16"/>
    </row>
    <row r="167" spans="2:16" x14ac:dyDescent="0.35">
      <c r="B167" s="14"/>
      <c r="E167" s="89"/>
      <c r="F167" s="89"/>
      <c r="H167" s="14"/>
      <c r="J167" s="16"/>
      <c r="O167" s="46" t="str">
        <f ca="1">_xlfn.XLOOKUP(N159,Fragensammlung!A:A,Fragensammlung!F:F,"")</f>
        <v xml:space="preserve"> </v>
      </c>
    </row>
    <row r="168" spans="2:16" ht="7.5" customHeight="1" x14ac:dyDescent="0.35">
      <c r="B168" s="14"/>
      <c r="E168" s="89"/>
      <c r="F168" s="89"/>
      <c r="H168" s="14"/>
      <c r="J168" s="16"/>
    </row>
    <row r="169" spans="2:16" x14ac:dyDescent="0.35">
      <c r="B169" s="14"/>
      <c r="E169" s="89"/>
      <c r="F169" s="89"/>
      <c r="H169" s="14"/>
      <c r="J169" s="16"/>
      <c r="O169" s="46" t="str">
        <f ca="1">_xlfn.XLOOKUP(N159,Fragensammlung!A:A,Fragensammlung!G:G,"")</f>
        <v xml:space="preserve"> </v>
      </c>
    </row>
    <row r="170" spans="2:16" ht="7.5" customHeight="1" x14ac:dyDescent="0.35">
      <c r="B170" s="14"/>
      <c r="E170" s="89"/>
      <c r="F170" s="89"/>
      <c r="H170" s="14"/>
      <c r="J170" s="16"/>
    </row>
    <row r="171" spans="2:16" x14ac:dyDescent="0.35">
      <c r="B171" s="14"/>
      <c r="E171" s="89"/>
      <c r="F171" s="89"/>
      <c r="H171" s="14"/>
      <c r="J171" s="16"/>
      <c r="O171" s="46" t="str">
        <f ca="1">_xlfn.XLOOKUP(N159,Fragensammlung!A:A,Fragensammlung!H:H,"")</f>
        <v xml:space="preserve"> </v>
      </c>
    </row>
    <row r="172" spans="2:16" ht="9" customHeight="1" thickBot="1" x14ac:dyDescent="0.4">
      <c r="B172" s="17"/>
      <c r="C172" s="18"/>
      <c r="D172" s="18"/>
      <c r="E172" s="18"/>
      <c r="F172" s="18"/>
      <c r="G172" s="18"/>
      <c r="H172" s="17"/>
      <c r="I172" s="18"/>
      <c r="J172" s="19"/>
    </row>
    <row r="174" spans="2:16" ht="15" thickBot="1" x14ac:dyDescent="0.4"/>
    <row r="175" spans="2:16" ht="6" customHeight="1" x14ac:dyDescent="0.35">
      <c r="B175" s="11"/>
      <c r="C175" s="12"/>
      <c r="D175" s="12"/>
      <c r="E175" s="12"/>
      <c r="F175" s="12"/>
      <c r="G175" s="12"/>
      <c r="H175" s="11"/>
      <c r="I175" s="12"/>
      <c r="J175" s="13"/>
    </row>
    <row r="176" spans="2:16" x14ac:dyDescent="0.35">
      <c r="B176" s="14"/>
      <c r="C176" s="15">
        <v>11</v>
      </c>
      <c r="E176" s="89" t="str">
        <f>Fragensammlung!B12</f>
        <v>Wann ist ein Tor erzielt?</v>
      </c>
      <c r="F176" s="89"/>
      <c r="H176" s="14"/>
      <c r="I176" t="s">
        <v>28</v>
      </c>
      <c r="J176" s="16"/>
      <c r="N176" s="46">
        <f ca="1">_xlfn.XLOOKUP(C176,Fragensammlung!T:T,Fragensammlung!M:M)</f>
        <v>21</v>
      </c>
      <c r="P176" s="44" t="str">
        <f ca="1">_xlfn.XLOOKUP(N176,Fragensammlung!A:A,Fragensammlung!J:J)</f>
        <v>Mögliche Antworten:
Der Ball überquert die Seitenlinie.
Der Ball berührt die Decke. 
Der Ball überschreitet die Torauslinie, nachdem ein Abwehrspieler den Ball berührt hat.</v>
      </c>
    </row>
    <row r="177" spans="2:15" x14ac:dyDescent="0.35">
      <c r="B177" s="14"/>
      <c r="E177" s="89"/>
      <c r="F177" s="89"/>
      <c r="H177" s="14"/>
      <c r="J177" s="16">
        <f>Fragensammlung!K12</f>
        <v>1</v>
      </c>
    </row>
    <row r="178" spans="2:15" x14ac:dyDescent="0.35">
      <c r="B178" s="14"/>
      <c r="E178" s="89" t="str">
        <f>Fragensammlung!J12</f>
        <v>Wenn der Ball mit vollem Umfang die Torlinie überschritten hat</v>
      </c>
      <c r="F178" s="89"/>
      <c r="H178" s="14"/>
      <c r="J178" s="16"/>
      <c r="O178" s="46" t="str">
        <f ca="1">_xlfn.XLOOKUP(N176,Fragensammlung!A:A,Fragensammlung!C:C,"")</f>
        <v xml:space="preserve"> </v>
      </c>
    </row>
    <row r="179" spans="2:15" ht="7.5" customHeight="1" x14ac:dyDescent="0.35">
      <c r="B179" s="14"/>
      <c r="E179" s="89"/>
      <c r="F179" s="89"/>
      <c r="H179" s="14"/>
      <c r="J179" s="16"/>
    </row>
    <row r="180" spans="2:15" x14ac:dyDescent="0.35">
      <c r="B180" s="14"/>
      <c r="E180" s="89"/>
      <c r="F180" s="89"/>
      <c r="H180" s="14"/>
      <c r="J180" s="16"/>
      <c r="O180" s="46" t="str">
        <f ca="1">_xlfn.XLOOKUP(N176,Fragensammlung!A:A,Fragensammlung!D:D,"")</f>
        <v>______________________________________________________________________</v>
      </c>
    </row>
    <row r="181" spans="2:15" ht="7.5" customHeight="1" x14ac:dyDescent="0.35">
      <c r="B181" s="14"/>
      <c r="E181" s="89"/>
      <c r="F181" s="89"/>
      <c r="H181" s="14"/>
      <c r="J181" s="16"/>
    </row>
    <row r="182" spans="2:15" x14ac:dyDescent="0.35">
      <c r="B182" s="14"/>
      <c r="E182" s="89"/>
      <c r="F182" s="89"/>
      <c r="H182" s="14"/>
      <c r="J182" s="16"/>
      <c r="O182" s="46" t="str">
        <f ca="1">_xlfn.XLOOKUP(N176,Fragensammlung!A:A,Fragensammlung!E:E,"")</f>
        <v>______________________________________________________________________</v>
      </c>
    </row>
    <row r="183" spans="2:15" ht="7.5" customHeight="1" x14ac:dyDescent="0.35">
      <c r="B183" s="14"/>
      <c r="E183" s="89"/>
      <c r="F183" s="89"/>
      <c r="H183" s="14"/>
      <c r="J183" s="16"/>
    </row>
    <row r="184" spans="2:15" x14ac:dyDescent="0.35">
      <c r="B184" s="14"/>
      <c r="E184" s="89"/>
      <c r="F184" s="89"/>
      <c r="H184" s="14"/>
      <c r="J184" s="16"/>
      <c r="O184" s="46" t="str">
        <f ca="1">_xlfn.XLOOKUP(N176,Fragensammlung!A:A,Fragensammlung!F:F,"")</f>
        <v>______________________________________________________________________</v>
      </c>
    </row>
    <row r="185" spans="2:15" ht="7.5" customHeight="1" x14ac:dyDescent="0.35">
      <c r="B185" s="14"/>
      <c r="E185" s="89"/>
      <c r="F185" s="89"/>
      <c r="H185" s="14"/>
      <c r="J185" s="16"/>
    </row>
    <row r="186" spans="2:15" x14ac:dyDescent="0.35">
      <c r="B186" s="14"/>
      <c r="E186" s="89"/>
      <c r="F186" s="89"/>
      <c r="H186" s="14"/>
      <c r="J186" s="16"/>
      <c r="O186" s="46" t="str">
        <f ca="1">_xlfn.XLOOKUP(N176,Fragensammlung!A:A,Fragensammlung!G:G,"")</f>
        <v>______________________________________________________________________</v>
      </c>
    </row>
    <row r="187" spans="2:15" ht="7.5" customHeight="1" x14ac:dyDescent="0.35">
      <c r="B187" s="14"/>
      <c r="E187" s="89"/>
      <c r="F187" s="89"/>
      <c r="H187" s="14"/>
      <c r="J187" s="16"/>
    </row>
    <row r="188" spans="2:15" x14ac:dyDescent="0.35">
      <c r="B188" s="14"/>
      <c r="E188" s="89"/>
      <c r="F188" s="89"/>
      <c r="H188" s="14"/>
      <c r="J188" s="16"/>
      <c r="O188" s="46" t="str">
        <f ca="1">_xlfn.XLOOKUP(N176,Fragensammlung!A:A,Fragensammlung!H:H,"")</f>
        <v xml:space="preserve"> </v>
      </c>
    </row>
    <row r="189" spans="2:15" ht="9" customHeight="1" thickBot="1" x14ac:dyDescent="0.4">
      <c r="B189" s="17"/>
      <c r="C189" s="18"/>
      <c r="D189" s="18"/>
      <c r="E189" s="18"/>
      <c r="F189" s="18"/>
      <c r="G189" s="18"/>
      <c r="H189" s="17"/>
      <c r="I189" s="18"/>
      <c r="J189" s="19"/>
    </row>
    <row r="191" spans="2:15" ht="15" thickBot="1" x14ac:dyDescent="0.4"/>
    <row r="192" spans="2:15" ht="6" customHeight="1" x14ac:dyDescent="0.35">
      <c r="B192" s="11"/>
      <c r="C192" s="12"/>
      <c r="D192" s="12"/>
      <c r="E192" s="12"/>
      <c r="F192" s="12"/>
      <c r="G192" s="12"/>
      <c r="H192" s="11"/>
      <c r="I192" s="12"/>
      <c r="J192" s="13"/>
    </row>
    <row r="193" spans="2:16" x14ac:dyDescent="0.35">
      <c r="B193" s="14"/>
      <c r="C193" s="15">
        <v>12</v>
      </c>
      <c r="E193" s="89" t="str">
        <f>Fragensammlung!B13</f>
        <v>Was bedeutet dieses Schiedsrichterzeichen?</v>
      </c>
      <c r="F193" s="89"/>
      <c r="H193" s="14"/>
      <c r="I193" t="s">
        <v>28</v>
      </c>
      <c r="J193" s="16"/>
      <c r="N193" s="46" t="e">
        <f ca="1">_xlfn.XLOOKUP(C193,Fragensammlung!T:T,Fragensammlung!M:M)</f>
        <v>#N/A</v>
      </c>
      <c r="P193" s="44" t="e">
        <f ca="1">_xlfn.XLOOKUP(N193,Fragensammlung!A:A,Fragensammlung!J:J)</f>
        <v>#N/A</v>
      </c>
    </row>
    <row r="194" spans="2:16" x14ac:dyDescent="0.35">
      <c r="B194" s="14"/>
      <c r="E194" s="89"/>
      <c r="F194" s="89"/>
      <c r="H194" s="14"/>
      <c r="J194" s="16">
        <f>Fragensammlung!K13</f>
        <v>1</v>
      </c>
    </row>
    <row r="195" spans="2:16" x14ac:dyDescent="0.35">
      <c r="B195" s="14"/>
      <c r="E195" s="89" t="e" vm="5">
        <f>Fragensammlung!J13</f>
        <v>#VALUE!</v>
      </c>
      <c r="F195" s="89"/>
      <c r="H195" s="14"/>
      <c r="J195" s="16"/>
      <c r="O195" s="46" t="e">
        <f ca="1">_xlfn.XLOOKUP(N193,Fragensammlung!A:A,Fragensammlung!C:C,"")</f>
        <v>#N/A</v>
      </c>
    </row>
    <row r="196" spans="2:16" ht="7.5" customHeight="1" x14ac:dyDescent="0.35">
      <c r="B196" s="14"/>
      <c r="E196" s="89"/>
      <c r="F196" s="89"/>
      <c r="H196" s="14"/>
      <c r="J196" s="16"/>
    </row>
    <row r="197" spans="2:16" x14ac:dyDescent="0.35">
      <c r="B197" s="14"/>
      <c r="E197" s="89"/>
      <c r="F197" s="89"/>
      <c r="H197" s="14"/>
      <c r="J197" s="16"/>
      <c r="O197" s="46" t="e">
        <f ca="1">_xlfn.XLOOKUP(N193,Fragensammlung!A:A,Fragensammlung!D:D,"")</f>
        <v>#N/A</v>
      </c>
    </row>
    <row r="198" spans="2:16" ht="7.5" customHeight="1" x14ac:dyDescent="0.35">
      <c r="B198" s="14"/>
      <c r="E198" s="89"/>
      <c r="F198" s="89"/>
      <c r="H198" s="14"/>
      <c r="J198" s="16"/>
    </row>
    <row r="199" spans="2:16" x14ac:dyDescent="0.35">
      <c r="B199" s="14"/>
      <c r="E199" s="89"/>
      <c r="F199" s="89"/>
      <c r="H199" s="14"/>
      <c r="J199" s="16"/>
      <c r="O199" s="46" t="e">
        <f ca="1">_xlfn.XLOOKUP(N193,Fragensammlung!A:A,Fragensammlung!E:E,"")</f>
        <v>#N/A</v>
      </c>
    </row>
    <row r="200" spans="2:16" ht="7.5" customHeight="1" x14ac:dyDescent="0.35">
      <c r="B200" s="14"/>
      <c r="E200" s="89"/>
      <c r="F200" s="89"/>
      <c r="H200" s="14"/>
      <c r="J200" s="16"/>
    </row>
    <row r="201" spans="2:16" x14ac:dyDescent="0.35">
      <c r="B201" s="14"/>
      <c r="E201" s="89"/>
      <c r="F201" s="89"/>
      <c r="H201" s="14"/>
      <c r="J201" s="16"/>
      <c r="O201" s="46" t="e">
        <f ca="1">_xlfn.XLOOKUP(N193,Fragensammlung!A:A,Fragensammlung!F:F,"")</f>
        <v>#N/A</v>
      </c>
    </row>
    <row r="202" spans="2:16" ht="7.5" customHeight="1" x14ac:dyDescent="0.35">
      <c r="B202" s="14"/>
      <c r="E202" s="89"/>
      <c r="F202" s="89"/>
      <c r="H202" s="14"/>
      <c r="J202" s="16"/>
    </row>
    <row r="203" spans="2:16" x14ac:dyDescent="0.35">
      <c r="B203" s="14"/>
      <c r="E203" s="89"/>
      <c r="F203" s="89"/>
      <c r="H203" s="14"/>
      <c r="J203" s="16"/>
      <c r="O203" s="46" t="e">
        <f ca="1">_xlfn.XLOOKUP(N193,Fragensammlung!A:A,Fragensammlung!G:G,"")</f>
        <v>#N/A</v>
      </c>
    </row>
    <row r="204" spans="2:16" ht="7.5" customHeight="1" x14ac:dyDescent="0.35">
      <c r="B204" s="14"/>
      <c r="E204" s="89"/>
      <c r="F204" s="89"/>
      <c r="H204" s="14"/>
      <c r="J204" s="16"/>
    </row>
    <row r="205" spans="2:16" x14ac:dyDescent="0.35">
      <c r="B205" s="14"/>
      <c r="E205" s="89"/>
      <c r="F205" s="89"/>
      <c r="H205" s="14"/>
      <c r="J205" s="16"/>
      <c r="O205" s="46" t="e">
        <f ca="1">_xlfn.XLOOKUP(N193,Fragensammlung!A:A,Fragensammlung!H:H,"")</f>
        <v>#N/A</v>
      </c>
    </row>
    <row r="206" spans="2:16" ht="9" customHeight="1" thickBot="1" x14ac:dyDescent="0.4">
      <c r="B206" s="17"/>
      <c r="C206" s="18"/>
      <c r="D206" s="18"/>
      <c r="E206" s="18"/>
      <c r="F206" s="18"/>
      <c r="G206" s="18"/>
      <c r="H206" s="17"/>
      <c r="I206" s="18"/>
      <c r="J206" s="19"/>
    </row>
    <row r="208" spans="2:16" ht="15" thickBot="1" x14ac:dyDescent="0.4"/>
    <row r="209" spans="2:16" ht="6" customHeight="1" x14ac:dyDescent="0.35">
      <c r="B209" s="11"/>
      <c r="C209" s="12"/>
      <c r="D209" s="12"/>
      <c r="E209" s="12"/>
      <c r="F209" s="12"/>
      <c r="G209" s="12"/>
      <c r="H209" s="11"/>
      <c r="I209" s="12"/>
      <c r="J209" s="13"/>
    </row>
    <row r="210" spans="2:16" x14ac:dyDescent="0.35">
      <c r="B210" s="14"/>
      <c r="C210" s="15">
        <v>13</v>
      </c>
      <c r="E210" s="89" t="str">
        <f>Fragensammlung!B14</f>
        <v>Was ist beim Anwurf zu beachten?</v>
      </c>
      <c r="F210" s="89"/>
      <c r="H210" s="14"/>
      <c r="I210" t="s">
        <v>28</v>
      </c>
      <c r="J210" s="16"/>
      <c r="N210" s="46" t="e">
        <f ca="1">_xlfn.XLOOKUP(C210,Fragensammlung!T:T,Fragensammlung!M:M)</f>
        <v>#N/A</v>
      </c>
      <c r="P210" s="44" t="e">
        <f ca="1">_xlfn.XLOOKUP(N210,Fragensammlung!A:A,Fragensammlung!J:J)</f>
        <v>#N/A</v>
      </c>
    </row>
    <row r="211" spans="2:16" x14ac:dyDescent="0.35">
      <c r="B211" s="14"/>
      <c r="E211" s="89"/>
      <c r="F211" s="89"/>
      <c r="H211" s="14"/>
      <c r="J211" s="16">
        <f>Fragensammlung!K14</f>
        <v>3</v>
      </c>
    </row>
    <row r="212" spans="2:16" x14ac:dyDescent="0.35">
      <c r="B212" s="14"/>
      <c r="E212" s="89" t="str">
        <f>Fragensammlung!J14</f>
        <v>O Anwurf erfolgt im Torraum
X ausführender Spieler steht im Mittelkreis
X alle Spieler der anwerfenden Mannschaft sind in der eigenen Hälfte
X Schiedsrichter muss anpfeifen
O anwerfender Spieler muss auf der Mittellinie stehen</v>
      </c>
      <c r="F212" s="89"/>
      <c r="H212" s="14"/>
      <c r="J212" s="16"/>
      <c r="O212" s="46" t="e">
        <f ca="1">_xlfn.XLOOKUP(N210,Fragensammlung!A:A,Fragensammlung!C:C,"")</f>
        <v>#N/A</v>
      </c>
    </row>
    <row r="213" spans="2:16" ht="7.5" customHeight="1" x14ac:dyDescent="0.35">
      <c r="B213" s="14"/>
      <c r="E213" s="89"/>
      <c r="F213" s="89"/>
      <c r="H213" s="14"/>
      <c r="J213" s="16"/>
    </row>
    <row r="214" spans="2:16" x14ac:dyDescent="0.35">
      <c r="B214" s="14"/>
      <c r="E214" s="89"/>
      <c r="F214" s="89"/>
      <c r="H214" s="14"/>
      <c r="J214" s="16"/>
      <c r="O214" s="46" t="e">
        <f ca="1">_xlfn.XLOOKUP(N210,Fragensammlung!A:A,Fragensammlung!D:D,"")</f>
        <v>#N/A</v>
      </c>
    </row>
    <row r="215" spans="2:16" ht="7.5" customHeight="1" x14ac:dyDescent="0.35">
      <c r="B215" s="14"/>
      <c r="E215" s="89"/>
      <c r="F215" s="89"/>
      <c r="H215" s="14"/>
      <c r="J215" s="16"/>
    </row>
    <row r="216" spans="2:16" x14ac:dyDescent="0.35">
      <c r="B216" s="14"/>
      <c r="E216" s="89"/>
      <c r="F216" s="89"/>
      <c r="H216" s="14"/>
      <c r="J216" s="16"/>
      <c r="O216" s="46" t="e">
        <f ca="1">_xlfn.XLOOKUP(N210,Fragensammlung!A:A,Fragensammlung!E:E,"")</f>
        <v>#N/A</v>
      </c>
    </row>
    <row r="217" spans="2:16" ht="7.5" customHeight="1" x14ac:dyDescent="0.35">
      <c r="B217" s="14"/>
      <c r="E217" s="89"/>
      <c r="F217" s="89"/>
      <c r="H217" s="14"/>
      <c r="J217" s="16"/>
    </row>
    <row r="218" spans="2:16" x14ac:dyDescent="0.35">
      <c r="B218" s="14"/>
      <c r="E218" s="89"/>
      <c r="F218" s="89"/>
      <c r="H218" s="14"/>
      <c r="J218" s="16"/>
      <c r="O218" s="46" t="e">
        <f ca="1">_xlfn.XLOOKUP(N210,Fragensammlung!A:A,Fragensammlung!F:F,"")</f>
        <v>#N/A</v>
      </c>
    </row>
    <row r="219" spans="2:16" ht="7.5" customHeight="1" x14ac:dyDescent="0.35">
      <c r="B219" s="14"/>
      <c r="E219" s="89"/>
      <c r="F219" s="89"/>
      <c r="H219" s="14"/>
      <c r="J219" s="16"/>
    </row>
    <row r="220" spans="2:16" x14ac:dyDescent="0.35">
      <c r="B220" s="14"/>
      <c r="E220" s="89"/>
      <c r="F220" s="89"/>
      <c r="H220" s="14"/>
      <c r="J220" s="16"/>
      <c r="O220" s="46" t="e">
        <f ca="1">_xlfn.XLOOKUP(N210,Fragensammlung!A:A,Fragensammlung!G:G,"")</f>
        <v>#N/A</v>
      </c>
    </row>
    <row r="221" spans="2:16" ht="7.5" customHeight="1" x14ac:dyDescent="0.35">
      <c r="B221" s="14"/>
      <c r="E221" s="89"/>
      <c r="F221" s="89"/>
      <c r="H221" s="14"/>
      <c r="J221" s="16"/>
    </row>
    <row r="222" spans="2:16" x14ac:dyDescent="0.35">
      <c r="B222" s="14"/>
      <c r="E222" s="89"/>
      <c r="F222" s="89"/>
      <c r="H222" s="14"/>
      <c r="J222" s="16"/>
      <c r="O222" s="46" t="e">
        <f ca="1">_xlfn.XLOOKUP(N210,Fragensammlung!A:A,Fragensammlung!H:H,"")</f>
        <v>#N/A</v>
      </c>
    </row>
    <row r="223" spans="2:16" ht="9" customHeight="1" thickBot="1" x14ac:dyDescent="0.4">
      <c r="B223" s="17"/>
      <c r="C223" s="18"/>
      <c r="D223" s="18"/>
      <c r="E223" s="18"/>
      <c r="F223" s="18"/>
      <c r="G223" s="18"/>
      <c r="H223" s="17"/>
      <c r="I223" s="18"/>
      <c r="J223" s="19"/>
    </row>
    <row r="225" spans="2:16" ht="15" thickBot="1" x14ac:dyDescent="0.4"/>
    <row r="226" spans="2:16" ht="6" customHeight="1" x14ac:dyDescent="0.35">
      <c r="B226" s="11"/>
      <c r="C226" s="12"/>
      <c r="D226" s="12"/>
      <c r="E226" s="12"/>
      <c r="F226" s="12"/>
      <c r="G226" s="12"/>
      <c r="H226" s="11"/>
      <c r="I226" s="12"/>
      <c r="J226" s="13"/>
    </row>
    <row r="227" spans="2:16" x14ac:dyDescent="0.35">
      <c r="B227" s="14"/>
      <c r="C227" s="15">
        <v>14</v>
      </c>
      <c r="E227" s="89" t="str">
        <f>Fragensammlung!B15</f>
        <v>Benenne die Linien des Handballfeldes.</v>
      </c>
      <c r="F227" s="89"/>
      <c r="H227" s="14"/>
      <c r="I227" t="s">
        <v>28</v>
      </c>
      <c r="J227" s="16"/>
      <c r="N227" s="46" t="e">
        <f ca="1">_xlfn.XLOOKUP(C227,Fragensammlung!T:T,Fragensammlung!M:M)</f>
        <v>#N/A</v>
      </c>
      <c r="P227" s="44" t="e">
        <f ca="1">_xlfn.XLOOKUP(N227,Fragensammlung!A:A,Fragensammlung!J:J)</f>
        <v>#N/A</v>
      </c>
    </row>
    <row r="228" spans="2:16" x14ac:dyDescent="0.35">
      <c r="B228" s="14"/>
      <c r="E228" s="89"/>
      <c r="F228" s="89"/>
      <c r="H228" s="14"/>
      <c r="J228" s="16">
        <f>Fragensammlung!K15</f>
        <v>3</v>
      </c>
    </row>
    <row r="229" spans="2:16" x14ac:dyDescent="0.35">
      <c r="B229" s="14"/>
      <c r="E229" s="89" t="e" vm="1">
        <f>Fragensammlung!J15</f>
        <v>#VALUE!</v>
      </c>
      <c r="F229" s="89"/>
      <c r="H229" s="14"/>
      <c r="J229" s="16"/>
      <c r="O229" s="46" t="e">
        <f ca="1">_xlfn.XLOOKUP(N227,Fragensammlung!A:A,Fragensammlung!C:C,"")</f>
        <v>#N/A</v>
      </c>
    </row>
    <row r="230" spans="2:16" ht="7.5" customHeight="1" x14ac:dyDescent="0.35">
      <c r="B230" s="14"/>
      <c r="E230" s="89"/>
      <c r="F230" s="89"/>
      <c r="H230" s="14"/>
      <c r="J230" s="16"/>
    </row>
    <row r="231" spans="2:16" x14ac:dyDescent="0.35">
      <c r="B231" s="14"/>
      <c r="E231" s="89"/>
      <c r="F231" s="89"/>
      <c r="H231" s="14"/>
      <c r="J231" s="16"/>
      <c r="O231" s="46" t="e">
        <f ca="1">_xlfn.XLOOKUP(N227,Fragensammlung!A:A,Fragensammlung!D:D,"")</f>
        <v>#N/A</v>
      </c>
    </row>
    <row r="232" spans="2:16" ht="7.5" customHeight="1" x14ac:dyDescent="0.35">
      <c r="B232" s="14"/>
      <c r="E232" s="89"/>
      <c r="F232" s="89"/>
      <c r="H232" s="14"/>
      <c r="J232" s="16"/>
    </row>
    <row r="233" spans="2:16" x14ac:dyDescent="0.35">
      <c r="B233" s="14"/>
      <c r="E233" s="89"/>
      <c r="F233" s="89"/>
      <c r="H233" s="14"/>
      <c r="J233" s="16"/>
      <c r="O233" s="46" t="e">
        <f ca="1">_xlfn.XLOOKUP(N227,Fragensammlung!A:A,Fragensammlung!E:E,"")</f>
        <v>#N/A</v>
      </c>
    </row>
    <row r="234" spans="2:16" ht="7.5" customHeight="1" x14ac:dyDescent="0.35">
      <c r="B234" s="14"/>
      <c r="E234" s="89"/>
      <c r="F234" s="89"/>
      <c r="H234" s="14"/>
      <c r="J234" s="16"/>
    </row>
    <row r="235" spans="2:16" x14ac:dyDescent="0.35">
      <c r="B235" s="14"/>
      <c r="E235" s="89"/>
      <c r="F235" s="89"/>
      <c r="H235" s="14"/>
      <c r="J235" s="16"/>
      <c r="O235" s="46" t="e">
        <f ca="1">_xlfn.XLOOKUP(N227,Fragensammlung!A:A,Fragensammlung!F:F,"")</f>
        <v>#N/A</v>
      </c>
    </row>
    <row r="236" spans="2:16" ht="7.5" customHeight="1" x14ac:dyDescent="0.35">
      <c r="B236" s="14"/>
      <c r="E236" s="89"/>
      <c r="F236" s="89"/>
      <c r="H236" s="14"/>
      <c r="J236" s="16"/>
    </row>
    <row r="237" spans="2:16" x14ac:dyDescent="0.35">
      <c r="B237" s="14"/>
      <c r="E237" s="89"/>
      <c r="F237" s="89"/>
      <c r="H237" s="14"/>
      <c r="J237" s="16"/>
      <c r="O237" s="46" t="e">
        <f ca="1">_xlfn.XLOOKUP(N227,Fragensammlung!A:A,Fragensammlung!G:G,"")</f>
        <v>#N/A</v>
      </c>
    </row>
    <row r="238" spans="2:16" ht="7.5" customHeight="1" x14ac:dyDescent="0.35">
      <c r="B238" s="14"/>
      <c r="E238" s="89"/>
      <c r="F238" s="89"/>
      <c r="H238" s="14"/>
      <c r="J238" s="16"/>
    </row>
    <row r="239" spans="2:16" x14ac:dyDescent="0.35">
      <c r="B239" s="14"/>
      <c r="E239" s="89"/>
      <c r="F239" s="89"/>
      <c r="H239" s="14"/>
      <c r="J239" s="16"/>
      <c r="O239" s="46" t="e">
        <f ca="1">_xlfn.XLOOKUP(N227,Fragensammlung!A:A,Fragensammlung!H:H,"")</f>
        <v>#N/A</v>
      </c>
    </row>
    <row r="240" spans="2:16" ht="9" customHeight="1" thickBot="1" x14ac:dyDescent="0.4">
      <c r="B240" s="17"/>
      <c r="C240" s="18"/>
      <c r="D240" s="18"/>
      <c r="E240" s="18"/>
      <c r="F240" s="18"/>
      <c r="G240" s="18"/>
      <c r="H240" s="17"/>
      <c r="I240" s="18"/>
      <c r="J240" s="19"/>
    </row>
    <row r="242" spans="2:16" ht="15" thickBot="1" x14ac:dyDescent="0.4"/>
    <row r="243" spans="2:16" ht="6" customHeight="1" x14ac:dyDescent="0.35">
      <c r="B243" s="11"/>
      <c r="C243" s="12"/>
      <c r="D243" s="12"/>
      <c r="E243" s="12"/>
      <c r="F243" s="12"/>
      <c r="G243" s="12"/>
      <c r="H243" s="11"/>
      <c r="I243" s="12"/>
      <c r="J243" s="13"/>
    </row>
    <row r="244" spans="2:16" x14ac:dyDescent="0.35">
      <c r="B244" s="14"/>
      <c r="C244" s="15">
        <v>15</v>
      </c>
      <c r="E244" s="89" t="str">
        <f>Fragensammlung!B16</f>
        <v>Was bedeutet dieses Schiedsrichterzeichen?</v>
      </c>
      <c r="F244" s="89"/>
      <c r="H244" s="14"/>
      <c r="I244" t="s">
        <v>28</v>
      </c>
      <c r="J244" s="16"/>
      <c r="N244" s="46" t="e">
        <f ca="1">_xlfn.XLOOKUP(C244,Fragensammlung!T:T,Fragensammlung!M:M)</f>
        <v>#N/A</v>
      </c>
      <c r="P244" s="44" t="e">
        <f ca="1">_xlfn.XLOOKUP(N244,Fragensammlung!A:A,Fragensammlung!J:J)</f>
        <v>#N/A</v>
      </c>
    </row>
    <row r="245" spans="2:16" x14ac:dyDescent="0.35">
      <c r="B245" s="14"/>
      <c r="E245" s="89"/>
      <c r="F245" s="89"/>
      <c r="H245" s="14"/>
      <c r="J245" s="16">
        <f>Fragensammlung!K16</f>
        <v>1</v>
      </c>
    </row>
    <row r="246" spans="2:16" x14ac:dyDescent="0.35">
      <c r="B246" s="14"/>
      <c r="E246" s="89" t="e" vm="7">
        <f>Fragensammlung!J16</f>
        <v>#VALUE!</v>
      </c>
      <c r="F246" s="89"/>
      <c r="H246" s="14"/>
      <c r="J246" s="16"/>
      <c r="O246" s="46" t="e">
        <f ca="1">_xlfn.XLOOKUP(N244,Fragensammlung!A:A,Fragensammlung!C:C,"")</f>
        <v>#N/A</v>
      </c>
    </row>
    <row r="247" spans="2:16" ht="7.5" customHeight="1" x14ac:dyDescent="0.35">
      <c r="B247" s="14"/>
      <c r="E247" s="89"/>
      <c r="F247" s="89"/>
      <c r="H247" s="14"/>
      <c r="J247" s="16"/>
    </row>
    <row r="248" spans="2:16" x14ac:dyDescent="0.35">
      <c r="B248" s="14"/>
      <c r="E248" s="89"/>
      <c r="F248" s="89"/>
      <c r="H248" s="14"/>
      <c r="J248" s="16"/>
      <c r="O248" s="46" t="e">
        <f ca="1">_xlfn.XLOOKUP(N244,Fragensammlung!A:A,Fragensammlung!D:D,"")</f>
        <v>#N/A</v>
      </c>
    </row>
    <row r="249" spans="2:16" ht="7.5" customHeight="1" x14ac:dyDescent="0.35">
      <c r="B249" s="14"/>
      <c r="E249" s="89"/>
      <c r="F249" s="89"/>
      <c r="H249" s="14"/>
      <c r="J249" s="16"/>
    </row>
    <row r="250" spans="2:16" x14ac:dyDescent="0.35">
      <c r="B250" s="14"/>
      <c r="E250" s="89"/>
      <c r="F250" s="89"/>
      <c r="H250" s="14"/>
      <c r="J250" s="16"/>
      <c r="O250" s="46" t="e">
        <f ca="1">_xlfn.XLOOKUP(N244,Fragensammlung!A:A,Fragensammlung!E:E,"")</f>
        <v>#N/A</v>
      </c>
    </row>
    <row r="251" spans="2:16" ht="7.5" customHeight="1" x14ac:dyDescent="0.35">
      <c r="B251" s="14"/>
      <c r="E251" s="89"/>
      <c r="F251" s="89"/>
      <c r="H251" s="14"/>
      <c r="J251" s="16"/>
    </row>
    <row r="252" spans="2:16" x14ac:dyDescent="0.35">
      <c r="B252" s="14"/>
      <c r="E252" s="89"/>
      <c r="F252" s="89"/>
      <c r="H252" s="14"/>
      <c r="J252" s="16"/>
      <c r="O252" s="46" t="e">
        <f ca="1">_xlfn.XLOOKUP(N244,Fragensammlung!A:A,Fragensammlung!F:F,"")</f>
        <v>#N/A</v>
      </c>
    </row>
    <row r="253" spans="2:16" ht="7.5" customHeight="1" x14ac:dyDescent="0.35">
      <c r="B253" s="14"/>
      <c r="E253" s="89"/>
      <c r="F253" s="89"/>
      <c r="H253" s="14"/>
      <c r="J253" s="16"/>
    </row>
    <row r="254" spans="2:16" x14ac:dyDescent="0.35">
      <c r="B254" s="14"/>
      <c r="E254" s="89"/>
      <c r="F254" s="89"/>
      <c r="H254" s="14"/>
      <c r="J254" s="16"/>
      <c r="O254" s="46" t="e">
        <f ca="1">_xlfn.XLOOKUP(N244,Fragensammlung!A:A,Fragensammlung!G:G,"")</f>
        <v>#N/A</v>
      </c>
    </row>
    <row r="255" spans="2:16" ht="7.5" customHeight="1" x14ac:dyDescent="0.35">
      <c r="B255" s="14"/>
      <c r="E255" s="89"/>
      <c r="F255" s="89"/>
      <c r="H255" s="14"/>
      <c r="J255" s="16"/>
    </row>
    <row r="256" spans="2:16" x14ac:dyDescent="0.35">
      <c r="B256" s="14"/>
      <c r="E256" s="89"/>
      <c r="F256" s="89"/>
      <c r="H256" s="14"/>
      <c r="J256" s="16"/>
      <c r="O256" s="46" t="e">
        <f ca="1">_xlfn.XLOOKUP(N244,Fragensammlung!A:A,Fragensammlung!H:H,"")</f>
        <v>#N/A</v>
      </c>
    </row>
    <row r="257" spans="2:16" ht="9" customHeight="1" thickBot="1" x14ac:dyDescent="0.4">
      <c r="B257" s="17"/>
      <c r="C257" s="18"/>
      <c r="D257" s="18"/>
      <c r="E257" s="18"/>
      <c r="F257" s="18"/>
      <c r="G257" s="18"/>
      <c r="H257" s="17"/>
      <c r="I257" s="18"/>
      <c r="J257" s="19"/>
    </row>
    <row r="259" spans="2:16" ht="15" thickBot="1" x14ac:dyDescent="0.4"/>
    <row r="260" spans="2:16" ht="6" customHeight="1" x14ac:dyDescent="0.35">
      <c r="B260" s="11"/>
      <c r="C260" s="12"/>
      <c r="D260" s="12"/>
      <c r="E260" s="12"/>
      <c r="F260" s="12"/>
      <c r="G260" s="12"/>
      <c r="H260" s="11"/>
      <c r="I260" s="12"/>
      <c r="J260" s="13"/>
    </row>
    <row r="261" spans="2:16" x14ac:dyDescent="0.35">
      <c r="B261" s="14"/>
      <c r="C261" s="15">
        <v>16</v>
      </c>
      <c r="E261" s="89" t="str">
        <f>Fragensammlung!B17</f>
        <v>Was bedeutet dieses Schiedsrichterzeichen?</v>
      </c>
      <c r="F261" s="89"/>
      <c r="H261" s="14"/>
      <c r="I261" t="s">
        <v>28</v>
      </c>
      <c r="J261" s="16"/>
      <c r="N261" s="46" t="e">
        <f ca="1">_xlfn.XLOOKUP(C261,Fragensammlung!T:T,Fragensammlung!M:M)</f>
        <v>#N/A</v>
      </c>
      <c r="P261" s="44" t="e">
        <f ca="1">_xlfn.XLOOKUP(N261,Fragensammlung!A:A,Fragensammlung!J:J)</f>
        <v>#N/A</v>
      </c>
    </row>
    <row r="262" spans="2:16" x14ac:dyDescent="0.35">
      <c r="B262" s="14"/>
      <c r="E262" s="89"/>
      <c r="F262" s="89"/>
      <c r="H262" s="14"/>
      <c r="J262" s="16">
        <f>Fragensammlung!K17</f>
        <v>1</v>
      </c>
    </row>
    <row r="263" spans="2:16" x14ac:dyDescent="0.35">
      <c r="B263" s="14"/>
      <c r="E263" s="89" t="e" vm="8">
        <f>Fragensammlung!J17</f>
        <v>#VALUE!</v>
      </c>
      <c r="F263" s="89"/>
      <c r="H263" s="14"/>
      <c r="J263" s="16"/>
      <c r="O263" s="46" t="e">
        <f ca="1">_xlfn.XLOOKUP(N261,Fragensammlung!A:A,Fragensammlung!C:C,"")</f>
        <v>#N/A</v>
      </c>
    </row>
    <row r="264" spans="2:16" ht="7.5" customHeight="1" x14ac:dyDescent="0.35">
      <c r="B264" s="14"/>
      <c r="E264" s="89"/>
      <c r="F264" s="89"/>
      <c r="H264" s="14"/>
      <c r="J264" s="16"/>
    </row>
    <row r="265" spans="2:16" x14ac:dyDescent="0.35">
      <c r="B265" s="14"/>
      <c r="E265" s="89"/>
      <c r="F265" s="89"/>
      <c r="H265" s="14"/>
      <c r="J265" s="16"/>
      <c r="O265" s="46" t="e">
        <f ca="1">_xlfn.XLOOKUP(N261,Fragensammlung!A:A,Fragensammlung!D:D,"")</f>
        <v>#N/A</v>
      </c>
    </row>
    <row r="266" spans="2:16" ht="7.5" customHeight="1" x14ac:dyDescent="0.35">
      <c r="B266" s="14"/>
      <c r="E266" s="89"/>
      <c r="F266" s="89"/>
      <c r="H266" s="14"/>
      <c r="J266" s="16"/>
    </row>
    <row r="267" spans="2:16" x14ac:dyDescent="0.35">
      <c r="B267" s="14"/>
      <c r="E267" s="89"/>
      <c r="F267" s="89"/>
      <c r="H267" s="14"/>
      <c r="J267" s="16"/>
      <c r="O267" s="46" t="e">
        <f ca="1">_xlfn.XLOOKUP(N261,Fragensammlung!A:A,Fragensammlung!E:E,"")</f>
        <v>#N/A</v>
      </c>
    </row>
    <row r="268" spans="2:16" ht="7.5" customHeight="1" x14ac:dyDescent="0.35">
      <c r="B268" s="14"/>
      <c r="E268" s="89"/>
      <c r="F268" s="89"/>
      <c r="H268" s="14"/>
      <c r="J268" s="16"/>
    </row>
    <row r="269" spans="2:16" x14ac:dyDescent="0.35">
      <c r="B269" s="14"/>
      <c r="E269" s="89"/>
      <c r="F269" s="89"/>
      <c r="H269" s="14"/>
      <c r="J269" s="16"/>
      <c r="O269" s="46" t="e">
        <f ca="1">_xlfn.XLOOKUP(N261,Fragensammlung!A:A,Fragensammlung!F:F,"")</f>
        <v>#N/A</v>
      </c>
    </row>
    <row r="270" spans="2:16" ht="7.5" customHeight="1" x14ac:dyDescent="0.35">
      <c r="B270" s="14"/>
      <c r="E270" s="89"/>
      <c r="F270" s="89"/>
      <c r="H270" s="14"/>
      <c r="J270" s="16"/>
    </row>
    <row r="271" spans="2:16" x14ac:dyDescent="0.35">
      <c r="B271" s="14"/>
      <c r="E271" s="89"/>
      <c r="F271" s="89"/>
      <c r="H271" s="14"/>
      <c r="J271" s="16"/>
      <c r="O271" s="46" t="e">
        <f ca="1">_xlfn.XLOOKUP(N261,Fragensammlung!A:A,Fragensammlung!G:G,"")</f>
        <v>#N/A</v>
      </c>
    </row>
    <row r="272" spans="2:16" ht="7.5" customHeight="1" x14ac:dyDescent="0.35">
      <c r="B272" s="14"/>
      <c r="E272" s="89"/>
      <c r="F272" s="89"/>
      <c r="H272" s="14"/>
      <c r="J272" s="16"/>
    </row>
    <row r="273" spans="2:16" x14ac:dyDescent="0.35">
      <c r="B273" s="14"/>
      <c r="E273" s="89"/>
      <c r="F273" s="89"/>
      <c r="H273" s="14"/>
      <c r="J273" s="16"/>
      <c r="O273" s="46" t="e">
        <f ca="1">_xlfn.XLOOKUP(N261,Fragensammlung!A:A,Fragensammlung!H:H,"")</f>
        <v>#N/A</v>
      </c>
    </row>
    <row r="274" spans="2:16" ht="9" customHeight="1" thickBot="1" x14ac:dyDescent="0.4">
      <c r="B274" s="17"/>
      <c r="C274" s="18"/>
      <c r="D274" s="18"/>
      <c r="E274" s="18"/>
      <c r="F274" s="18"/>
      <c r="G274" s="18"/>
      <c r="H274" s="17"/>
      <c r="I274" s="18"/>
      <c r="J274" s="19"/>
    </row>
    <row r="275" spans="2:16" ht="32.15" customHeight="1" x14ac:dyDescent="0.35"/>
    <row r="276" spans="2:16" ht="15" thickBot="1" x14ac:dyDescent="0.4"/>
    <row r="277" spans="2:16" ht="6" customHeight="1" x14ac:dyDescent="0.35">
      <c r="B277" s="11"/>
      <c r="C277" s="12"/>
      <c r="D277" s="12"/>
      <c r="E277" s="12"/>
      <c r="F277" s="12"/>
      <c r="G277" s="12"/>
      <c r="H277" s="11"/>
      <c r="I277" s="12"/>
      <c r="J277" s="13"/>
    </row>
    <row r="278" spans="2:16" x14ac:dyDescent="0.35">
      <c r="B278" s="14"/>
      <c r="C278" s="15">
        <v>17</v>
      </c>
      <c r="E278" s="89" t="str">
        <f>Fragensammlung!B18</f>
        <v>Benenne die Angriffspositionen (Abkürzungen erlaubt).</v>
      </c>
      <c r="F278" s="89"/>
      <c r="H278" s="14"/>
      <c r="I278" t="s">
        <v>28</v>
      </c>
      <c r="J278" s="16"/>
      <c r="N278" s="46" t="e">
        <f ca="1">_xlfn.XLOOKUP(C278,Fragensammlung!T:T,Fragensammlung!M:M)</f>
        <v>#N/A</v>
      </c>
      <c r="P278" s="44" t="e">
        <f ca="1">_xlfn.XLOOKUP(N278,Fragensammlung!A:A,Fragensammlung!J:J)</f>
        <v>#N/A</v>
      </c>
    </row>
    <row r="279" spans="2:16" x14ac:dyDescent="0.35">
      <c r="B279" s="14"/>
      <c r="E279" s="89"/>
      <c r="F279" s="89"/>
      <c r="H279" s="14"/>
      <c r="J279" s="16">
        <f>Fragensammlung!K18</f>
        <v>3</v>
      </c>
    </row>
    <row r="280" spans="2:16" x14ac:dyDescent="0.35">
      <c r="B280" s="14"/>
      <c r="E280" s="89" t="e" vm="3">
        <f>Fragensammlung!J18</f>
        <v>#VALUE!</v>
      </c>
      <c r="F280" s="89"/>
      <c r="H280" s="14"/>
      <c r="J280" s="16"/>
      <c r="O280" s="46" t="e">
        <f ca="1">_xlfn.XLOOKUP(N278,Fragensammlung!A:A,Fragensammlung!C:C,"")</f>
        <v>#N/A</v>
      </c>
    </row>
    <row r="281" spans="2:16" ht="7.5" customHeight="1" x14ac:dyDescent="0.35">
      <c r="B281" s="14"/>
      <c r="E281" s="89"/>
      <c r="F281" s="89"/>
      <c r="H281" s="14"/>
      <c r="J281" s="16"/>
    </row>
    <row r="282" spans="2:16" x14ac:dyDescent="0.35">
      <c r="B282" s="14"/>
      <c r="E282" s="89"/>
      <c r="F282" s="89"/>
      <c r="H282" s="14"/>
      <c r="J282" s="16"/>
      <c r="O282" s="46" t="e">
        <f ca="1">_xlfn.XLOOKUP(N278,Fragensammlung!A:A,Fragensammlung!D:D,"")</f>
        <v>#N/A</v>
      </c>
    </row>
    <row r="283" spans="2:16" ht="7.5" customHeight="1" x14ac:dyDescent="0.35">
      <c r="B283" s="14"/>
      <c r="E283" s="89"/>
      <c r="F283" s="89"/>
      <c r="H283" s="14"/>
      <c r="J283" s="16"/>
    </row>
    <row r="284" spans="2:16" x14ac:dyDescent="0.35">
      <c r="B284" s="14"/>
      <c r="E284" s="89"/>
      <c r="F284" s="89"/>
      <c r="H284" s="14"/>
      <c r="J284" s="16"/>
      <c r="O284" s="46" t="e">
        <f ca="1">_xlfn.XLOOKUP(N278,Fragensammlung!A:A,Fragensammlung!E:E,"")</f>
        <v>#N/A</v>
      </c>
    </row>
    <row r="285" spans="2:16" ht="7.5" customHeight="1" x14ac:dyDescent="0.35">
      <c r="B285" s="14"/>
      <c r="E285" s="89"/>
      <c r="F285" s="89"/>
      <c r="H285" s="14"/>
      <c r="J285" s="16"/>
    </row>
    <row r="286" spans="2:16" x14ac:dyDescent="0.35">
      <c r="B286" s="14"/>
      <c r="E286" s="89"/>
      <c r="F286" s="89"/>
      <c r="H286" s="14"/>
      <c r="J286" s="16"/>
      <c r="O286" s="46" t="e">
        <f ca="1">_xlfn.XLOOKUP(N278,Fragensammlung!A:A,Fragensammlung!F:F,"")</f>
        <v>#N/A</v>
      </c>
    </row>
    <row r="287" spans="2:16" ht="7.5" customHeight="1" x14ac:dyDescent="0.35">
      <c r="B287" s="14"/>
      <c r="E287" s="89"/>
      <c r="F287" s="89"/>
      <c r="H287" s="14"/>
      <c r="J287" s="16"/>
    </row>
    <row r="288" spans="2:16" x14ac:dyDescent="0.35">
      <c r="B288" s="14"/>
      <c r="E288" s="89"/>
      <c r="F288" s="89"/>
      <c r="H288" s="14"/>
      <c r="J288" s="16"/>
      <c r="O288" s="46" t="e">
        <f ca="1">_xlfn.XLOOKUP(N278,Fragensammlung!A:A,Fragensammlung!G:G,"")</f>
        <v>#N/A</v>
      </c>
    </row>
    <row r="289" spans="2:16" ht="7.5" customHeight="1" x14ac:dyDescent="0.35">
      <c r="B289" s="14"/>
      <c r="E289" s="89"/>
      <c r="F289" s="89"/>
      <c r="H289" s="14"/>
      <c r="J289" s="16"/>
    </row>
    <row r="290" spans="2:16" x14ac:dyDescent="0.35">
      <c r="B290" s="14"/>
      <c r="E290" s="89"/>
      <c r="F290" s="89"/>
      <c r="H290" s="14"/>
      <c r="J290" s="16"/>
      <c r="O290" s="46" t="e">
        <f ca="1">_xlfn.XLOOKUP(N278,Fragensammlung!A:A,Fragensammlung!H:H,"")</f>
        <v>#N/A</v>
      </c>
    </row>
    <row r="291" spans="2:16" ht="9" customHeight="1" thickBot="1" x14ac:dyDescent="0.4">
      <c r="B291" s="17"/>
      <c r="C291" s="18"/>
      <c r="D291" s="18"/>
      <c r="E291" s="18"/>
      <c r="F291" s="18"/>
      <c r="G291" s="18"/>
      <c r="H291" s="17"/>
      <c r="I291" s="18"/>
      <c r="J291" s="19"/>
    </row>
    <row r="293" spans="2:16" ht="15" thickBot="1" x14ac:dyDescent="0.4"/>
    <row r="294" spans="2:16" ht="6" customHeight="1" x14ac:dyDescent="0.35">
      <c r="B294" s="11"/>
      <c r="C294" s="12"/>
      <c r="D294" s="12"/>
      <c r="E294" s="12"/>
      <c r="F294" s="12"/>
      <c r="G294" s="12"/>
      <c r="H294" s="11"/>
      <c r="I294" s="12"/>
      <c r="J294" s="13"/>
    </row>
    <row r="295" spans="2:16" x14ac:dyDescent="0.35">
      <c r="B295" s="14"/>
      <c r="C295" s="15">
        <v>18</v>
      </c>
      <c r="E295" s="89" t="str">
        <f>Fragensammlung!B19</f>
        <v>Nenne zwei Deckungsvarianten.</v>
      </c>
      <c r="F295" s="89"/>
      <c r="H295" s="14"/>
      <c r="I295" t="s">
        <v>28</v>
      </c>
      <c r="J295" s="16"/>
      <c r="N295" s="46" t="e">
        <f ca="1">_xlfn.XLOOKUP(C295,Fragensammlung!T:T,Fragensammlung!M:M)</f>
        <v>#N/A</v>
      </c>
      <c r="P295" s="44" t="e">
        <f ca="1">_xlfn.XLOOKUP(N295,Fragensammlung!A:A,Fragensammlung!J:J)</f>
        <v>#N/A</v>
      </c>
    </row>
    <row r="296" spans="2:16" x14ac:dyDescent="0.35">
      <c r="B296" s="14"/>
      <c r="E296" s="89"/>
      <c r="F296" s="89"/>
      <c r="H296" s="14"/>
      <c r="J296" s="16">
        <f>Fragensammlung!K19</f>
        <v>2</v>
      </c>
    </row>
    <row r="297" spans="2:16" x14ac:dyDescent="0.35">
      <c r="B297" s="14"/>
      <c r="E297" s="89" t="str">
        <f>Fragensammlung!J19</f>
        <v>Mögliche Antworten:
6:0 
5:1
4:2
3:3 
3:2:1 
1:5</v>
      </c>
      <c r="F297" s="89"/>
      <c r="H297" s="14"/>
      <c r="J297" s="16"/>
      <c r="O297" s="46" t="e">
        <f ca="1">_xlfn.XLOOKUP(N295,Fragensammlung!A:A,Fragensammlung!C:C,"")</f>
        <v>#N/A</v>
      </c>
    </row>
    <row r="298" spans="2:16" ht="7.5" customHeight="1" x14ac:dyDescent="0.35">
      <c r="B298" s="14"/>
      <c r="E298" s="89"/>
      <c r="F298" s="89"/>
      <c r="H298" s="14"/>
      <c r="J298" s="16"/>
    </row>
    <row r="299" spans="2:16" x14ac:dyDescent="0.35">
      <c r="B299" s="14"/>
      <c r="E299" s="89"/>
      <c r="F299" s="89"/>
      <c r="H299" s="14"/>
      <c r="J299" s="16"/>
      <c r="O299" s="46" t="e">
        <f ca="1">_xlfn.XLOOKUP(N295,Fragensammlung!A:A,Fragensammlung!D:D,"")</f>
        <v>#N/A</v>
      </c>
    </row>
    <row r="300" spans="2:16" ht="7.5" customHeight="1" x14ac:dyDescent="0.35">
      <c r="B300" s="14"/>
      <c r="E300" s="89"/>
      <c r="F300" s="89"/>
      <c r="H300" s="14"/>
      <c r="J300" s="16"/>
    </row>
    <row r="301" spans="2:16" x14ac:dyDescent="0.35">
      <c r="B301" s="14"/>
      <c r="E301" s="89"/>
      <c r="F301" s="89"/>
      <c r="H301" s="14"/>
      <c r="J301" s="16"/>
      <c r="O301" s="46" t="e">
        <f ca="1">_xlfn.XLOOKUP(N295,Fragensammlung!A:A,Fragensammlung!E:E,"")</f>
        <v>#N/A</v>
      </c>
    </row>
    <row r="302" spans="2:16" ht="7.5" customHeight="1" x14ac:dyDescent="0.35">
      <c r="B302" s="14"/>
      <c r="E302" s="89"/>
      <c r="F302" s="89"/>
      <c r="H302" s="14"/>
      <c r="J302" s="16"/>
    </row>
    <row r="303" spans="2:16" x14ac:dyDescent="0.35">
      <c r="B303" s="14"/>
      <c r="E303" s="89"/>
      <c r="F303" s="89"/>
      <c r="H303" s="14"/>
      <c r="J303" s="16"/>
      <c r="O303" s="46" t="e">
        <f ca="1">_xlfn.XLOOKUP(N295,Fragensammlung!A:A,Fragensammlung!F:F,"")</f>
        <v>#N/A</v>
      </c>
    </row>
    <row r="304" spans="2:16" ht="7.5" customHeight="1" x14ac:dyDescent="0.35">
      <c r="B304" s="14"/>
      <c r="E304" s="89"/>
      <c r="F304" s="89"/>
      <c r="H304" s="14"/>
      <c r="J304" s="16"/>
    </row>
    <row r="305" spans="2:16" x14ac:dyDescent="0.35">
      <c r="B305" s="14"/>
      <c r="E305" s="89"/>
      <c r="F305" s="89"/>
      <c r="H305" s="14"/>
      <c r="J305" s="16"/>
      <c r="O305" s="46" t="e">
        <f ca="1">_xlfn.XLOOKUP(N295,Fragensammlung!A:A,Fragensammlung!G:G,"")</f>
        <v>#N/A</v>
      </c>
    </row>
    <row r="306" spans="2:16" ht="7.5" customHeight="1" x14ac:dyDescent="0.35">
      <c r="B306" s="14"/>
      <c r="E306" s="89"/>
      <c r="F306" s="89"/>
      <c r="H306" s="14"/>
      <c r="J306" s="16"/>
    </row>
    <row r="307" spans="2:16" x14ac:dyDescent="0.35">
      <c r="B307" s="14"/>
      <c r="E307" s="89"/>
      <c r="F307" s="89"/>
      <c r="H307" s="14"/>
      <c r="J307" s="16"/>
      <c r="O307" s="46" t="e">
        <f ca="1">_xlfn.XLOOKUP(N295,Fragensammlung!A:A,Fragensammlung!H:H,"")</f>
        <v>#N/A</v>
      </c>
    </row>
    <row r="308" spans="2:16" ht="9" customHeight="1" thickBot="1" x14ac:dyDescent="0.4">
      <c r="B308" s="17"/>
      <c r="C308" s="18"/>
      <c r="D308" s="18"/>
      <c r="E308" s="18"/>
      <c r="F308" s="18"/>
      <c r="G308" s="18"/>
      <c r="H308" s="17"/>
      <c r="I308" s="18"/>
      <c r="J308" s="19"/>
    </row>
    <row r="310" spans="2:16" ht="15" thickBot="1" x14ac:dyDescent="0.4"/>
    <row r="311" spans="2:16" ht="6" customHeight="1" x14ac:dyDescent="0.35">
      <c r="B311" s="11"/>
      <c r="C311" s="12"/>
      <c r="D311" s="12"/>
      <c r="E311" s="12"/>
      <c r="F311" s="12"/>
      <c r="G311" s="12"/>
      <c r="H311" s="11"/>
      <c r="I311" s="12"/>
      <c r="J311" s="13"/>
    </row>
    <row r="312" spans="2:16" x14ac:dyDescent="0.35">
      <c r="B312" s="14"/>
      <c r="C312" s="15">
        <v>19</v>
      </c>
      <c r="E312" s="89" t="str">
        <f>Fragensammlung!B20</f>
        <v>Was ist beim Einwurf zu beachten?</v>
      </c>
      <c r="F312" s="89"/>
      <c r="H312" s="14"/>
      <c r="I312" t="s">
        <v>28</v>
      </c>
      <c r="J312" s="16"/>
      <c r="N312" s="46" t="e">
        <f ca="1">_xlfn.XLOOKUP(C312,Fragensammlung!T:T,Fragensammlung!M:M)</f>
        <v>#N/A</v>
      </c>
      <c r="P312" s="44" t="e">
        <f ca="1">_xlfn.XLOOKUP(N312,Fragensammlung!A:A,Fragensammlung!J:J)</f>
        <v>#N/A</v>
      </c>
    </row>
    <row r="313" spans="2:16" x14ac:dyDescent="0.35">
      <c r="B313" s="14"/>
      <c r="E313" s="89"/>
      <c r="F313" s="89"/>
      <c r="H313" s="14"/>
      <c r="J313" s="16">
        <f>Fragensammlung!K20</f>
        <v>2</v>
      </c>
    </row>
    <row r="314" spans="2:16" x14ac:dyDescent="0.35">
      <c r="B314" s="14"/>
      <c r="E314" s="89" t="str">
        <f>Fragensammlung!J20</f>
        <v>1. Ein Fuß muss auf der Linie sein (der andere darf inner- oder außerhalb des Feldes gesetzt werden). 
2. Abstand von drei Metern (außer die Gegenspieler stehen an ihrer Torraumlinie).</v>
      </c>
      <c r="F314" s="89"/>
      <c r="H314" s="14"/>
      <c r="J314" s="16"/>
      <c r="O314" s="46" t="e">
        <f ca="1">_xlfn.XLOOKUP(N312,Fragensammlung!A:A,Fragensammlung!C:C,"")</f>
        <v>#N/A</v>
      </c>
    </row>
    <row r="315" spans="2:16" ht="7.5" customHeight="1" x14ac:dyDescent="0.35">
      <c r="B315" s="14"/>
      <c r="E315" s="89"/>
      <c r="F315" s="89"/>
      <c r="H315" s="14"/>
      <c r="J315" s="16"/>
    </row>
    <row r="316" spans="2:16" x14ac:dyDescent="0.35">
      <c r="B316" s="14"/>
      <c r="E316" s="89"/>
      <c r="F316" s="89"/>
      <c r="H316" s="14"/>
      <c r="J316" s="16"/>
      <c r="O316" s="46" t="e">
        <f ca="1">_xlfn.XLOOKUP(N312,Fragensammlung!A:A,Fragensammlung!D:D,"")</f>
        <v>#N/A</v>
      </c>
    </row>
    <row r="317" spans="2:16" ht="7.5" customHeight="1" x14ac:dyDescent="0.35">
      <c r="B317" s="14"/>
      <c r="E317" s="89"/>
      <c r="F317" s="89"/>
      <c r="H317" s="14"/>
      <c r="J317" s="16"/>
    </row>
    <row r="318" spans="2:16" x14ac:dyDescent="0.35">
      <c r="B318" s="14"/>
      <c r="E318" s="89"/>
      <c r="F318" s="89"/>
      <c r="H318" s="14"/>
      <c r="J318" s="16"/>
      <c r="O318" s="46" t="e">
        <f ca="1">_xlfn.XLOOKUP(N312,Fragensammlung!A:A,Fragensammlung!E:E,"")</f>
        <v>#N/A</v>
      </c>
    </row>
    <row r="319" spans="2:16" ht="7.5" customHeight="1" x14ac:dyDescent="0.35">
      <c r="B319" s="14"/>
      <c r="E319" s="89"/>
      <c r="F319" s="89"/>
      <c r="H319" s="14"/>
      <c r="J319" s="16"/>
    </row>
    <row r="320" spans="2:16" x14ac:dyDescent="0.35">
      <c r="B320" s="14"/>
      <c r="E320" s="89"/>
      <c r="F320" s="89"/>
      <c r="H320" s="14"/>
      <c r="J320" s="16"/>
      <c r="O320" s="46" t="e">
        <f ca="1">_xlfn.XLOOKUP(N312,Fragensammlung!A:A,Fragensammlung!F:F,"")</f>
        <v>#N/A</v>
      </c>
    </row>
    <row r="321" spans="2:23" ht="7.5" customHeight="1" x14ac:dyDescent="0.35">
      <c r="B321" s="14"/>
      <c r="E321" s="89"/>
      <c r="F321" s="89"/>
      <c r="H321" s="14"/>
      <c r="J321" s="16"/>
    </row>
    <row r="322" spans="2:23" x14ac:dyDescent="0.35">
      <c r="B322" s="14"/>
      <c r="E322" s="89"/>
      <c r="F322" s="89"/>
      <c r="H322" s="14"/>
      <c r="J322" s="16"/>
      <c r="O322" s="46" t="e">
        <f ca="1">_xlfn.XLOOKUP(N312,Fragensammlung!A:A,Fragensammlung!G:G,"")</f>
        <v>#N/A</v>
      </c>
    </row>
    <row r="323" spans="2:23" ht="7.5" customHeight="1" x14ac:dyDescent="0.35">
      <c r="B323" s="14"/>
      <c r="E323" s="89"/>
      <c r="F323" s="89"/>
      <c r="H323" s="14"/>
      <c r="J323" s="16"/>
    </row>
    <row r="324" spans="2:23" x14ac:dyDescent="0.35">
      <c r="B324" s="14"/>
      <c r="E324" s="89"/>
      <c r="F324" s="89"/>
      <c r="H324" s="14"/>
      <c r="J324" s="16"/>
      <c r="O324" s="46" t="e">
        <f ca="1">_xlfn.XLOOKUP(N312,Fragensammlung!A:A,Fragensammlung!H:H,"")</f>
        <v>#N/A</v>
      </c>
    </row>
    <row r="325" spans="2:23" ht="9" customHeight="1" thickBot="1" x14ac:dyDescent="0.4">
      <c r="B325" s="17"/>
      <c r="C325" s="18"/>
      <c r="D325" s="18"/>
      <c r="E325" s="18"/>
      <c r="F325" s="18"/>
      <c r="G325" s="18"/>
      <c r="H325" s="17"/>
      <c r="I325" s="18"/>
      <c r="J325" s="19"/>
    </row>
    <row r="327" spans="2:23" s="44" customFormat="1" ht="15" thickBot="1" x14ac:dyDescent="0.4">
      <c r="B327"/>
      <c r="C327"/>
      <c r="D327"/>
      <c r="E327"/>
      <c r="F327"/>
      <c r="G327"/>
      <c r="H327"/>
      <c r="I327"/>
      <c r="J327"/>
      <c r="K327"/>
      <c r="L327"/>
      <c r="M327" s="21"/>
      <c r="N327" s="46"/>
      <c r="O327" s="46"/>
      <c r="T327" s="49"/>
      <c r="U327" s="49"/>
      <c r="V327" s="49"/>
      <c r="W327" s="49"/>
    </row>
    <row r="328" spans="2:23" s="44" customFormat="1" ht="6" customHeight="1" x14ac:dyDescent="0.35">
      <c r="B328" s="11"/>
      <c r="C328" s="12"/>
      <c r="D328" s="12"/>
      <c r="E328" s="12"/>
      <c r="F328" s="12"/>
      <c r="G328" s="12"/>
      <c r="H328" s="11"/>
      <c r="I328" s="12"/>
      <c r="J328" s="13"/>
      <c r="K328"/>
      <c r="L328"/>
      <c r="M328" s="21"/>
      <c r="N328" s="46"/>
      <c r="O328" s="46"/>
      <c r="T328" s="49"/>
      <c r="U328" s="49"/>
      <c r="V328" s="49"/>
      <c r="W328" s="49"/>
    </row>
    <row r="329" spans="2:23" s="44" customFormat="1" x14ac:dyDescent="0.35">
      <c r="B329" s="14"/>
      <c r="C329" s="15">
        <v>20</v>
      </c>
      <c r="D329"/>
      <c r="E329" s="89" t="str">
        <f>Fragensammlung!B21</f>
        <v>Für wie lange erfolgt eine Hinaussstellung?</v>
      </c>
      <c r="F329" s="89"/>
      <c r="G329"/>
      <c r="H329" s="14"/>
      <c r="I329" t="s">
        <v>28</v>
      </c>
      <c r="J329" s="16"/>
      <c r="K329"/>
      <c r="L329"/>
      <c r="M329" s="21"/>
      <c r="N329" s="46" t="e">
        <f ca="1">_xlfn.XLOOKUP(C329,Fragensammlung!T:T,Fragensammlung!M:M)</f>
        <v>#N/A</v>
      </c>
      <c r="O329" s="46"/>
      <c r="P329" s="44" t="e">
        <f ca="1">_xlfn.XLOOKUP(N329,Fragensammlung!A:A,Fragensammlung!J:J)</f>
        <v>#N/A</v>
      </c>
      <c r="T329" s="49"/>
      <c r="U329" s="49"/>
      <c r="V329" s="49"/>
      <c r="W329" s="49"/>
    </row>
    <row r="330" spans="2:23" s="44" customFormat="1" x14ac:dyDescent="0.35">
      <c r="B330" s="14"/>
      <c r="C330"/>
      <c r="D330"/>
      <c r="E330" s="89"/>
      <c r="F330" s="89"/>
      <c r="G330"/>
      <c r="H330" s="14"/>
      <c r="I330"/>
      <c r="J330" s="16">
        <f>Fragensammlung!K21</f>
        <v>2</v>
      </c>
      <c r="K330"/>
      <c r="L330"/>
      <c r="M330" s="21"/>
      <c r="N330" s="46"/>
      <c r="O330" s="46"/>
      <c r="T330" s="49"/>
      <c r="U330" s="49"/>
      <c r="V330" s="49"/>
      <c r="W330" s="49"/>
    </row>
    <row r="331" spans="2:23" s="44" customFormat="1" x14ac:dyDescent="0.35">
      <c r="B331" s="14"/>
      <c r="C331"/>
      <c r="D331"/>
      <c r="E331" s="89" t="str">
        <f>Fragensammlung!J21</f>
        <v>2 Minuten.</v>
      </c>
      <c r="F331" s="89"/>
      <c r="G331"/>
      <c r="H331" s="14"/>
      <c r="I331"/>
      <c r="J331" s="16"/>
      <c r="K331"/>
      <c r="L331"/>
      <c r="M331" s="21"/>
      <c r="N331" s="46"/>
      <c r="O331" s="46" t="e">
        <f ca="1">_xlfn.XLOOKUP(N329,Fragensammlung!A:A,Fragensammlung!C:C,"")</f>
        <v>#N/A</v>
      </c>
      <c r="T331" s="49"/>
      <c r="U331" s="49"/>
      <c r="V331" s="49"/>
      <c r="W331" s="49"/>
    </row>
    <row r="332" spans="2:23" s="44" customFormat="1" ht="7.5" customHeight="1" x14ac:dyDescent="0.35">
      <c r="B332" s="14"/>
      <c r="C332"/>
      <c r="D332"/>
      <c r="E332" s="89"/>
      <c r="F332" s="89"/>
      <c r="G332"/>
      <c r="H332" s="14"/>
      <c r="I332"/>
      <c r="J332" s="16"/>
      <c r="K332"/>
      <c r="L332"/>
      <c r="M332" s="21"/>
      <c r="N332" s="46"/>
      <c r="O332" s="46"/>
      <c r="T332" s="49"/>
      <c r="U332" s="49"/>
      <c r="V332" s="49"/>
      <c r="W332" s="49"/>
    </row>
    <row r="333" spans="2:23" s="44" customFormat="1" x14ac:dyDescent="0.35">
      <c r="B333" s="14"/>
      <c r="C333"/>
      <c r="D333"/>
      <c r="E333" s="89"/>
      <c r="F333" s="89"/>
      <c r="G333"/>
      <c r="H333" s="14"/>
      <c r="I333"/>
      <c r="J333" s="16"/>
      <c r="K333"/>
      <c r="L333"/>
      <c r="M333" s="21"/>
      <c r="N333" s="46"/>
      <c r="O333" s="46" t="e">
        <f ca="1">_xlfn.XLOOKUP(N329,Fragensammlung!A:A,Fragensammlung!D:D,"")</f>
        <v>#N/A</v>
      </c>
      <c r="T333" s="49"/>
      <c r="U333" s="49"/>
      <c r="V333" s="49"/>
      <c r="W333" s="49"/>
    </row>
    <row r="334" spans="2:23" s="44" customFormat="1" ht="7.5" customHeight="1" x14ac:dyDescent="0.35">
      <c r="B334" s="14"/>
      <c r="C334"/>
      <c r="D334"/>
      <c r="E334" s="89"/>
      <c r="F334" s="89"/>
      <c r="G334"/>
      <c r="H334" s="14"/>
      <c r="I334"/>
      <c r="J334" s="16"/>
      <c r="K334"/>
      <c r="L334"/>
      <c r="M334" s="21"/>
      <c r="N334" s="46"/>
      <c r="O334" s="46"/>
      <c r="T334" s="49"/>
      <c r="U334" s="49"/>
      <c r="V334" s="49"/>
      <c r="W334" s="49"/>
    </row>
    <row r="335" spans="2:23" s="44" customFormat="1" x14ac:dyDescent="0.35">
      <c r="B335" s="14"/>
      <c r="C335"/>
      <c r="D335"/>
      <c r="E335" s="89"/>
      <c r="F335" s="89"/>
      <c r="G335"/>
      <c r="H335" s="14"/>
      <c r="I335"/>
      <c r="J335" s="16"/>
      <c r="K335"/>
      <c r="L335"/>
      <c r="M335" s="21"/>
      <c r="N335" s="46"/>
      <c r="O335" s="46" t="e">
        <f ca="1">_xlfn.XLOOKUP(N329,Fragensammlung!A:A,Fragensammlung!E:E,"")</f>
        <v>#N/A</v>
      </c>
      <c r="T335" s="49"/>
      <c r="U335" s="49"/>
      <c r="V335" s="49"/>
      <c r="W335" s="49"/>
    </row>
    <row r="336" spans="2:23" s="44" customFormat="1" ht="7.5" customHeight="1" x14ac:dyDescent="0.35">
      <c r="B336" s="14"/>
      <c r="C336"/>
      <c r="D336"/>
      <c r="E336" s="89"/>
      <c r="F336" s="89"/>
      <c r="G336"/>
      <c r="H336" s="14"/>
      <c r="I336"/>
      <c r="J336" s="16"/>
      <c r="K336"/>
      <c r="L336"/>
      <c r="M336" s="21"/>
      <c r="N336" s="46"/>
      <c r="O336" s="46"/>
      <c r="T336" s="49"/>
      <c r="U336" s="49"/>
      <c r="V336" s="49"/>
      <c r="W336" s="49"/>
    </row>
    <row r="337" spans="1:23" s="44" customFormat="1" x14ac:dyDescent="0.35">
      <c r="A337"/>
      <c r="B337" s="14"/>
      <c r="C337"/>
      <c r="D337"/>
      <c r="E337" s="89"/>
      <c r="F337" s="89"/>
      <c r="G337"/>
      <c r="H337" s="14"/>
      <c r="I337"/>
      <c r="J337" s="16"/>
      <c r="K337"/>
      <c r="L337"/>
      <c r="M337" s="21"/>
      <c r="N337" s="46"/>
      <c r="O337" s="46" t="e">
        <f ca="1">_xlfn.XLOOKUP(N329,Fragensammlung!A:A,Fragensammlung!F:F,"")</f>
        <v>#N/A</v>
      </c>
      <c r="T337" s="49"/>
      <c r="U337" s="49"/>
      <c r="V337" s="49"/>
      <c r="W337" s="49"/>
    </row>
    <row r="338" spans="1:23" s="44" customFormat="1" ht="7.5" customHeight="1" x14ac:dyDescent="0.35">
      <c r="A338"/>
      <c r="B338" s="14"/>
      <c r="C338"/>
      <c r="D338"/>
      <c r="E338" s="89"/>
      <c r="F338" s="89"/>
      <c r="G338"/>
      <c r="H338" s="14"/>
      <c r="I338"/>
      <c r="J338" s="16"/>
      <c r="K338"/>
      <c r="L338"/>
      <c r="M338" s="21"/>
      <c r="N338" s="46"/>
      <c r="O338" s="46"/>
      <c r="T338" s="49"/>
      <c r="U338" s="49"/>
      <c r="V338" s="49"/>
      <c r="W338" s="49"/>
    </row>
    <row r="339" spans="1:23" s="44" customFormat="1" x14ac:dyDescent="0.35">
      <c r="A339"/>
      <c r="B339" s="14"/>
      <c r="C339"/>
      <c r="D339"/>
      <c r="E339" s="89"/>
      <c r="F339" s="89"/>
      <c r="G339"/>
      <c r="H339" s="14"/>
      <c r="I339"/>
      <c r="J339" s="16"/>
      <c r="K339"/>
      <c r="L339"/>
      <c r="M339" s="21"/>
      <c r="N339" s="46"/>
      <c r="O339" s="46" t="e">
        <f ca="1">_xlfn.XLOOKUP(N329,Fragensammlung!A:A,Fragensammlung!G:G,"")</f>
        <v>#N/A</v>
      </c>
      <c r="T339" s="49"/>
      <c r="U339" s="49"/>
      <c r="V339" s="49"/>
      <c r="W339" s="49"/>
    </row>
    <row r="340" spans="1:23" s="44" customFormat="1" ht="7.5" customHeight="1" x14ac:dyDescent="0.35">
      <c r="A340"/>
      <c r="B340" s="14"/>
      <c r="C340"/>
      <c r="D340"/>
      <c r="E340" s="89"/>
      <c r="F340" s="89"/>
      <c r="G340"/>
      <c r="H340" s="14"/>
      <c r="I340"/>
      <c r="J340" s="16"/>
      <c r="K340"/>
      <c r="L340"/>
      <c r="M340" s="21"/>
      <c r="N340" s="46"/>
      <c r="O340" s="46"/>
      <c r="T340" s="49"/>
      <c r="U340" s="49"/>
      <c r="V340" s="49"/>
      <c r="W340" s="49"/>
    </row>
    <row r="341" spans="1:23" s="44" customFormat="1" x14ac:dyDescent="0.35">
      <c r="A341"/>
      <c r="B341" s="14"/>
      <c r="C341"/>
      <c r="D341"/>
      <c r="E341" s="89"/>
      <c r="F341" s="89"/>
      <c r="G341"/>
      <c r="H341" s="14"/>
      <c r="I341"/>
      <c r="J341" s="16"/>
      <c r="K341"/>
      <c r="L341"/>
      <c r="M341" s="21"/>
      <c r="N341" s="46"/>
      <c r="O341" s="46" t="e">
        <f ca="1">_xlfn.XLOOKUP(N329,Fragensammlung!A:A,Fragensammlung!H:H,"")</f>
        <v>#N/A</v>
      </c>
      <c r="T341" s="49"/>
      <c r="U341" s="49"/>
      <c r="V341" s="49"/>
      <c r="W341" s="49"/>
    </row>
    <row r="342" spans="1:23" s="44" customFormat="1" ht="9" customHeight="1" thickBot="1" x14ac:dyDescent="0.4">
      <c r="A342"/>
      <c r="B342" s="17"/>
      <c r="C342" s="18"/>
      <c r="D342" s="18"/>
      <c r="E342" s="18"/>
      <c r="F342" s="18"/>
      <c r="G342" s="18"/>
      <c r="H342" s="17"/>
      <c r="I342" s="18"/>
      <c r="J342" s="19"/>
      <c r="K342"/>
      <c r="L342"/>
      <c r="M342" s="21"/>
      <c r="N342" s="46"/>
      <c r="O342" s="46"/>
      <c r="T342" s="49"/>
      <c r="U342" s="49"/>
      <c r="V342" s="49"/>
      <c r="W342" s="49"/>
    </row>
    <row r="344" spans="1:23" s="44" customFormat="1" ht="15" thickBot="1" x14ac:dyDescent="0.4">
      <c r="B344"/>
      <c r="C344"/>
      <c r="D344"/>
      <c r="E344"/>
      <c r="F344"/>
      <c r="G344"/>
      <c r="H344"/>
      <c r="I344"/>
      <c r="J344"/>
      <c r="K344"/>
      <c r="L344"/>
      <c r="M344" s="21"/>
      <c r="N344" s="46"/>
      <c r="O344" s="46"/>
      <c r="T344" s="49"/>
      <c r="U344" s="49"/>
      <c r="V344" s="49"/>
      <c r="W344" s="49"/>
    </row>
    <row r="345" spans="1:23" s="44" customFormat="1" ht="6" customHeight="1" x14ac:dyDescent="0.35">
      <c r="B345" s="11"/>
      <c r="C345" s="12"/>
      <c r="D345" s="12"/>
      <c r="E345" s="12"/>
      <c r="F345" s="12"/>
      <c r="G345" s="12"/>
      <c r="H345" s="11"/>
      <c r="I345" s="12"/>
      <c r="J345" s="13"/>
      <c r="K345"/>
      <c r="L345"/>
      <c r="M345" s="21"/>
      <c r="N345" s="46"/>
      <c r="O345" s="46"/>
      <c r="T345" s="49"/>
      <c r="U345" s="49"/>
      <c r="V345" s="49"/>
      <c r="W345" s="49"/>
    </row>
    <row r="346" spans="1:23" s="44" customFormat="1" x14ac:dyDescent="0.35">
      <c r="B346" s="14"/>
      <c r="C346" s="15">
        <v>21</v>
      </c>
      <c r="D346"/>
      <c r="E346" s="89" t="str">
        <f>Fragensammlung!B22</f>
        <v>Nenne zwei Spielsituationen, die zu einem Einwurf führen.</v>
      </c>
      <c r="F346" s="89"/>
      <c r="G346"/>
      <c r="H346" s="14"/>
      <c r="I346" t="s">
        <v>28</v>
      </c>
      <c r="J346" s="16"/>
      <c r="K346"/>
      <c r="L346"/>
      <c r="M346" s="21"/>
      <c r="N346" s="46" t="e">
        <f ca="1">_xlfn.XLOOKUP(C346,Fragensammlung!T:T,Fragensammlung!M:M)</f>
        <v>#N/A</v>
      </c>
      <c r="O346" s="46"/>
      <c r="P346" s="44" t="e">
        <f ca="1">_xlfn.XLOOKUP(N346,Fragensammlung!A:A,Fragensammlung!J:J)</f>
        <v>#N/A</v>
      </c>
      <c r="T346" s="49"/>
      <c r="U346" s="49"/>
      <c r="V346" s="49"/>
      <c r="W346" s="49"/>
    </row>
    <row r="347" spans="1:23" s="44" customFormat="1" x14ac:dyDescent="0.35">
      <c r="B347" s="14"/>
      <c r="C347"/>
      <c r="D347"/>
      <c r="E347" s="89"/>
      <c r="F347" s="89"/>
      <c r="G347"/>
      <c r="H347" s="14"/>
      <c r="I347"/>
      <c r="J347" s="16">
        <f>Fragensammlung!K22</f>
        <v>2</v>
      </c>
      <c r="K347"/>
      <c r="L347"/>
      <c r="M347" s="21"/>
      <c r="N347" s="46"/>
      <c r="O347" s="46"/>
      <c r="T347" s="49"/>
      <c r="U347" s="49"/>
      <c r="V347" s="49"/>
      <c r="W347" s="49"/>
    </row>
    <row r="348" spans="1:23" s="44" customFormat="1" x14ac:dyDescent="0.35">
      <c r="B348" s="14"/>
      <c r="C348"/>
      <c r="D348"/>
      <c r="E348" s="89" t="str">
        <f>Fragensammlung!J22</f>
        <v>Mögliche Antworten:
Der Ball überquert die Seitenlinie.
Der Ball berührt die Decke. 
Der Ball überschreitet die Torauslinie, nachdem ein Abwehrspieler den Ball berührt hat.</v>
      </c>
      <c r="F348" s="89"/>
      <c r="G348"/>
      <c r="H348" s="14"/>
      <c r="I348"/>
      <c r="J348" s="16"/>
      <c r="K348"/>
      <c r="L348"/>
      <c r="M348" s="21"/>
      <c r="N348" s="46"/>
      <c r="O348" s="46" t="e">
        <f ca="1">_xlfn.XLOOKUP(N346,Fragensammlung!A:A,Fragensammlung!C:C,"")</f>
        <v>#N/A</v>
      </c>
      <c r="T348" s="49"/>
      <c r="U348" s="49"/>
      <c r="V348" s="49"/>
      <c r="W348" s="49"/>
    </row>
    <row r="349" spans="1:23" s="44" customFormat="1" ht="7.5" customHeight="1" x14ac:dyDescent="0.35">
      <c r="B349" s="14"/>
      <c r="C349"/>
      <c r="D349"/>
      <c r="E349" s="89"/>
      <c r="F349" s="89"/>
      <c r="G349"/>
      <c r="H349" s="14"/>
      <c r="I349"/>
      <c r="J349" s="16"/>
      <c r="K349"/>
      <c r="L349"/>
      <c r="M349" s="21"/>
      <c r="N349" s="46"/>
      <c r="O349" s="46"/>
      <c r="T349" s="49"/>
      <c r="U349" s="49"/>
      <c r="V349" s="49"/>
      <c r="W349" s="49"/>
    </row>
    <row r="350" spans="1:23" s="44" customFormat="1" x14ac:dyDescent="0.35">
      <c r="B350" s="14"/>
      <c r="C350"/>
      <c r="D350"/>
      <c r="E350" s="89"/>
      <c r="F350" s="89"/>
      <c r="G350"/>
      <c r="H350" s="14"/>
      <c r="I350"/>
      <c r="J350" s="16"/>
      <c r="K350"/>
      <c r="L350"/>
      <c r="M350" s="21"/>
      <c r="N350" s="46"/>
      <c r="O350" s="46" t="e">
        <f ca="1">_xlfn.XLOOKUP(N346,Fragensammlung!A:A,Fragensammlung!D:D,"")</f>
        <v>#N/A</v>
      </c>
      <c r="T350" s="49"/>
      <c r="U350" s="49"/>
      <c r="V350" s="49"/>
      <c r="W350" s="49"/>
    </row>
    <row r="351" spans="1:23" s="44" customFormat="1" ht="7.5" customHeight="1" x14ac:dyDescent="0.35">
      <c r="B351" s="14"/>
      <c r="C351"/>
      <c r="D351"/>
      <c r="E351" s="89"/>
      <c r="F351" s="89"/>
      <c r="G351"/>
      <c r="H351" s="14"/>
      <c r="I351"/>
      <c r="J351" s="16"/>
      <c r="K351"/>
      <c r="L351"/>
      <c r="M351" s="21"/>
      <c r="N351" s="46"/>
      <c r="O351" s="46"/>
      <c r="T351" s="49"/>
      <c r="U351" s="49"/>
      <c r="V351" s="49"/>
      <c r="W351" s="49"/>
    </row>
    <row r="352" spans="1:23" s="44" customFormat="1" x14ac:dyDescent="0.35">
      <c r="B352" s="14"/>
      <c r="C352"/>
      <c r="D352"/>
      <c r="E352" s="89"/>
      <c r="F352" s="89"/>
      <c r="G352"/>
      <c r="H352" s="14"/>
      <c r="I352"/>
      <c r="J352" s="16"/>
      <c r="K352"/>
      <c r="L352"/>
      <c r="M352" s="21"/>
      <c r="N352" s="46"/>
      <c r="O352" s="46" t="e">
        <f ca="1">_xlfn.XLOOKUP(N346,Fragensammlung!A:A,Fragensammlung!E:E,"")</f>
        <v>#N/A</v>
      </c>
      <c r="T352" s="49"/>
      <c r="U352" s="49"/>
      <c r="V352" s="49"/>
      <c r="W352" s="49"/>
    </row>
    <row r="353" spans="1:23" s="44" customFormat="1" ht="7.5" customHeight="1" x14ac:dyDescent="0.35">
      <c r="B353" s="14"/>
      <c r="C353"/>
      <c r="D353"/>
      <c r="E353" s="89"/>
      <c r="F353" s="89"/>
      <c r="G353"/>
      <c r="H353" s="14"/>
      <c r="I353"/>
      <c r="J353" s="16"/>
      <c r="K353"/>
      <c r="L353"/>
      <c r="M353" s="21"/>
      <c r="N353" s="46"/>
      <c r="O353" s="46"/>
      <c r="T353" s="49"/>
      <c r="U353" s="49"/>
      <c r="V353" s="49"/>
      <c r="W353" s="49"/>
    </row>
    <row r="354" spans="1:23" s="44" customFormat="1" x14ac:dyDescent="0.35">
      <c r="A354"/>
      <c r="B354" s="14"/>
      <c r="C354"/>
      <c r="D354"/>
      <c r="E354" s="89"/>
      <c r="F354" s="89"/>
      <c r="G354"/>
      <c r="H354" s="14"/>
      <c r="I354"/>
      <c r="J354" s="16"/>
      <c r="K354"/>
      <c r="L354"/>
      <c r="M354" s="21"/>
      <c r="N354" s="46"/>
      <c r="O354" s="46" t="e">
        <f ca="1">_xlfn.XLOOKUP(N346,Fragensammlung!A:A,Fragensammlung!F:F,"")</f>
        <v>#N/A</v>
      </c>
      <c r="T354" s="49"/>
      <c r="U354" s="49"/>
      <c r="V354" s="49"/>
      <c r="W354" s="49"/>
    </row>
    <row r="355" spans="1:23" s="44" customFormat="1" ht="7.5" customHeight="1" x14ac:dyDescent="0.35">
      <c r="A355"/>
      <c r="B355" s="14"/>
      <c r="C355"/>
      <c r="D355"/>
      <c r="E355" s="89"/>
      <c r="F355" s="89"/>
      <c r="G355"/>
      <c r="H355" s="14"/>
      <c r="I355"/>
      <c r="J355" s="16"/>
      <c r="K355"/>
      <c r="L355"/>
      <c r="M355" s="21"/>
      <c r="N355" s="46"/>
      <c r="O355" s="46"/>
      <c r="T355" s="49"/>
      <c r="U355" s="49"/>
      <c r="V355" s="49"/>
      <c r="W355" s="49"/>
    </row>
    <row r="356" spans="1:23" s="44" customFormat="1" x14ac:dyDescent="0.35">
      <c r="A356"/>
      <c r="B356" s="14"/>
      <c r="C356"/>
      <c r="D356"/>
      <c r="E356" s="89"/>
      <c r="F356" s="89"/>
      <c r="G356"/>
      <c r="H356" s="14"/>
      <c r="I356"/>
      <c r="J356" s="16"/>
      <c r="K356"/>
      <c r="L356"/>
      <c r="M356" s="21"/>
      <c r="N356" s="46"/>
      <c r="O356" s="46" t="e">
        <f ca="1">_xlfn.XLOOKUP(N346,Fragensammlung!A:A,Fragensammlung!G:G,"")</f>
        <v>#N/A</v>
      </c>
      <c r="T356" s="49"/>
      <c r="U356" s="49"/>
      <c r="V356" s="49"/>
      <c r="W356" s="49"/>
    </row>
    <row r="357" spans="1:23" s="44" customFormat="1" ht="7.5" customHeight="1" x14ac:dyDescent="0.35">
      <c r="A357"/>
      <c r="B357" s="14"/>
      <c r="C357"/>
      <c r="D357"/>
      <c r="E357" s="89"/>
      <c r="F357" s="89"/>
      <c r="G357"/>
      <c r="H357" s="14"/>
      <c r="I357"/>
      <c r="J357" s="16"/>
      <c r="K357"/>
      <c r="L357"/>
      <c r="M357" s="21"/>
      <c r="N357" s="46"/>
      <c r="O357" s="46"/>
      <c r="T357" s="49"/>
      <c r="U357" s="49"/>
      <c r="V357" s="49"/>
      <c r="W357" s="49"/>
    </row>
    <row r="358" spans="1:23" s="44" customFormat="1" x14ac:dyDescent="0.35">
      <c r="A358"/>
      <c r="B358" s="14"/>
      <c r="C358"/>
      <c r="D358"/>
      <c r="E358" s="89"/>
      <c r="F358" s="89"/>
      <c r="G358"/>
      <c r="H358" s="14"/>
      <c r="I358"/>
      <c r="J358" s="16"/>
      <c r="K358"/>
      <c r="L358"/>
      <c r="M358" s="21"/>
      <c r="N358" s="46"/>
      <c r="O358" s="46" t="e">
        <f ca="1">_xlfn.XLOOKUP(N346,Fragensammlung!A:A,Fragensammlung!H:H,"")</f>
        <v>#N/A</v>
      </c>
      <c r="T358" s="49"/>
      <c r="U358" s="49"/>
      <c r="V358" s="49"/>
      <c r="W358" s="49"/>
    </row>
    <row r="359" spans="1:23" s="44" customFormat="1" ht="9" customHeight="1" thickBot="1" x14ac:dyDescent="0.4">
      <c r="A359"/>
      <c r="B359" s="17"/>
      <c r="C359" s="18"/>
      <c r="D359" s="18"/>
      <c r="E359" s="18"/>
      <c r="F359" s="18"/>
      <c r="G359" s="18"/>
      <c r="H359" s="17"/>
      <c r="I359" s="18"/>
      <c r="J359" s="19"/>
      <c r="K359"/>
      <c r="L359"/>
      <c r="M359" s="21"/>
      <c r="N359" s="46"/>
      <c r="O359" s="46"/>
      <c r="T359" s="49"/>
      <c r="U359" s="49"/>
      <c r="V359" s="49"/>
      <c r="W359" s="49"/>
    </row>
    <row r="361" spans="1:23" s="44" customFormat="1" ht="15" thickBot="1" x14ac:dyDescent="0.4">
      <c r="B361"/>
      <c r="C361"/>
      <c r="D361"/>
      <c r="E361"/>
      <c r="F361"/>
      <c r="G361"/>
      <c r="H361"/>
      <c r="I361"/>
      <c r="J361"/>
      <c r="K361"/>
      <c r="L361"/>
      <c r="M361" s="21"/>
      <c r="N361" s="46"/>
      <c r="O361" s="46"/>
      <c r="T361" s="49"/>
      <c r="U361" s="49"/>
      <c r="V361" s="49"/>
      <c r="W361" s="49"/>
    </row>
    <row r="362" spans="1:23" s="44" customFormat="1" ht="6" customHeight="1" x14ac:dyDescent="0.35">
      <c r="B362" s="11"/>
      <c r="C362" s="12"/>
      <c r="D362" s="12"/>
      <c r="E362" s="12"/>
      <c r="F362" s="12"/>
      <c r="G362" s="12"/>
      <c r="H362" s="11"/>
      <c r="I362" s="12"/>
      <c r="J362" s="13"/>
      <c r="K362"/>
      <c r="L362"/>
      <c r="M362" s="21"/>
      <c r="N362" s="46"/>
      <c r="O362" s="46"/>
      <c r="T362" s="49"/>
      <c r="U362" s="49"/>
      <c r="V362" s="49"/>
      <c r="W362" s="49"/>
    </row>
    <row r="363" spans="1:23" s="44" customFormat="1" x14ac:dyDescent="0.35">
      <c r="B363" s="14"/>
      <c r="C363" s="15">
        <v>22</v>
      </c>
      <c r="D363"/>
      <c r="E363" s="89" t="str">
        <f>Fragensammlung!B23</f>
        <v>Was versteht man unter einem Stürmerfoul?</v>
      </c>
      <c r="F363" s="89"/>
      <c r="G363"/>
      <c r="H363" s="14"/>
      <c r="I363" t="s">
        <v>28</v>
      </c>
      <c r="J363" s="16"/>
      <c r="K363"/>
      <c r="L363"/>
      <c r="M363" s="21"/>
      <c r="N363" s="46" t="e">
        <f ca="1">_xlfn.XLOOKUP(C363,Fragensammlung!T:T,Fragensammlung!M:M)</f>
        <v>#N/A</v>
      </c>
      <c r="O363" s="46"/>
      <c r="P363" s="44" t="e">
        <f ca="1">_xlfn.XLOOKUP(N363,Fragensammlung!A:A,Fragensammlung!J:J)</f>
        <v>#N/A</v>
      </c>
      <c r="T363" s="49"/>
      <c r="U363" s="49"/>
      <c r="V363" s="49"/>
      <c r="W363" s="49"/>
    </row>
    <row r="364" spans="1:23" s="44" customFormat="1" x14ac:dyDescent="0.35">
      <c r="B364" s="14"/>
      <c r="C364"/>
      <c r="D364"/>
      <c r="E364" s="89"/>
      <c r="F364" s="89"/>
      <c r="G364"/>
      <c r="H364" s="14"/>
      <c r="I364"/>
      <c r="J364" s="16">
        <f>Fragensammlung!K23</f>
        <v>1</v>
      </c>
      <c r="K364"/>
      <c r="L364"/>
      <c r="M364" s="21"/>
      <c r="N364" s="46"/>
      <c r="O364" s="46"/>
      <c r="T364" s="49"/>
      <c r="U364" s="49"/>
      <c r="V364" s="49"/>
      <c r="W364" s="49"/>
    </row>
    <row r="365" spans="1:23" s="44" customFormat="1" x14ac:dyDescent="0.35">
      <c r="B365" s="14"/>
      <c r="C365"/>
      <c r="D365"/>
      <c r="E365" s="89" t="str">
        <f>Fragensammlung!J23</f>
        <v>Ein Spieler der angreifenden Mannschaft läuft oder springt in den stehenden Gegner.</v>
      </c>
      <c r="F365" s="89"/>
      <c r="G365"/>
      <c r="H365" s="14"/>
      <c r="I365"/>
      <c r="J365" s="16"/>
      <c r="K365"/>
      <c r="L365"/>
      <c r="M365" s="21"/>
      <c r="N365" s="46"/>
      <c r="O365" s="46" t="e">
        <f ca="1">_xlfn.XLOOKUP(N363,Fragensammlung!A:A,Fragensammlung!C:C,"")</f>
        <v>#N/A</v>
      </c>
      <c r="T365" s="49"/>
      <c r="U365" s="49"/>
      <c r="V365" s="49"/>
      <c r="W365" s="49"/>
    </row>
    <row r="366" spans="1:23" s="44" customFormat="1" ht="7.5" customHeight="1" x14ac:dyDescent="0.35">
      <c r="B366" s="14"/>
      <c r="C366"/>
      <c r="D366"/>
      <c r="E366" s="89"/>
      <c r="F366" s="89"/>
      <c r="G366"/>
      <c r="H366" s="14"/>
      <c r="I366"/>
      <c r="J366" s="16"/>
      <c r="K366"/>
      <c r="L366"/>
      <c r="M366" s="21"/>
      <c r="N366" s="46"/>
      <c r="O366" s="46"/>
      <c r="T366" s="49"/>
      <c r="U366" s="49"/>
      <c r="V366" s="49"/>
      <c r="W366" s="49"/>
    </row>
    <row r="367" spans="1:23" s="44" customFormat="1" x14ac:dyDescent="0.35">
      <c r="B367" s="14"/>
      <c r="C367"/>
      <c r="D367"/>
      <c r="E367" s="89"/>
      <c r="F367" s="89"/>
      <c r="G367"/>
      <c r="H367" s="14"/>
      <c r="I367"/>
      <c r="J367" s="16"/>
      <c r="K367"/>
      <c r="L367"/>
      <c r="M367" s="21"/>
      <c r="N367" s="46"/>
      <c r="O367" s="46" t="e">
        <f ca="1">_xlfn.XLOOKUP(N363,Fragensammlung!A:A,Fragensammlung!D:D,"")</f>
        <v>#N/A</v>
      </c>
      <c r="T367" s="49"/>
      <c r="U367" s="49"/>
      <c r="V367" s="49"/>
      <c r="W367" s="49"/>
    </row>
    <row r="368" spans="1:23" s="44" customFormat="1" ht="7.5" customHeight="1" x14ac:dyDescent="0.35">
      <c r="B368" s="14"/>
      <c r="C368"/>
      <c r="D368"/>
      <c r="E368" s="89"/>
      <c r="F368" s="89"/>
      <c r="G368"/>
      <c r="H368" s="14"/>
      <c r="I368"/>
      <c r="J368" s="16"/>
      <c r="K368"/>
      <c r="L368"/>
      <c r="M368" s="21"/>
      <c r="N368" s="46"/>
      <c r="O368" s="46"/>
      <c r="T368" s="49"/>
      <c r="U368" s="49"/>
      <c r="V368" s="49"/>
      <c r="W368" s="49"/>
    </row>
    <row r="369" spans="1:23" s="44" customFormat="1" x14ac:dyDescent="0.35">
      <c r="B369" s="14"/>
      <c r="C369"/>
      <c r="D369"/>
      <c r="E369" s="89"/>
      <c r="F369" s="89"/>
      <c r="G369"/>
      <c r="H369" s="14"/>
      <c r="I369"/>
      <c r="J369" s="16"/>
      <c r="K369"/>
      <c r="L369"/>
      <c r="M369" s="21"/>
      <c r="N369" s="46"/>
      <c r="O369" s="46" t="e">
        <f ca="1">_xlfn.XLOOKUP(N363,Fragensammlung!A:A,Fragensammlung!E:E,"")</f>
        <v>#N/A</v>
      </c>
      <c r="T369" s="49"/>
      <c r="U369" s="49"/>
      <c r="V369" s="49"/>
      <c r="W369" s="49"/>
    </row>
    <row r="370" spans="1:23" s="44" customFormat="1" ht="7.5" customHeight="1" x14ac:dyDescent="0.35">
      <c r="B370" s="14"/>
      <c r="C370"/>
      <c r="D370"/>
      <c r="E370" s="89"/>
      <c r="F370" s="89"/>
      <c r="G370"/>
      <c r="H370" s="14"/>
      <c r="I370"/>
      <c r="J370" s="16"/>
      <c r="K370"/>
      <c r="L370"/>
      <c r="M370" s="21"/>
      <c r="N370" s="46"/>
      <c r="O370" s="46"/>
      <c r="T370" s="49"/>
      <c r="U370" s="49"/>
      <c r="V370" s="49"/>
      <c r="W370" s="49"/>
    </row>
    <row r="371" spans="1:23" s="44" customFormat="1" x14ac:dyDescent="0.35">
      <c r="A371"/>
      <c r="B371" s="14"/>
      <c r="C371"/>
      <c r="D371"/>
      <c r="E371" s="89"/>
      <c r="F371" s="89"/>
      <c r="G371"/>
      <c r="H371" s="14"/>
      <c r="I371"/>
      <c r="J371" s="16"/>
      <c r="K371"/>
      <c r="L371"/>
      <c r="M371" s="21"/>
      <c r="N371" s="46"/>
      <c r="O371" s="46" t="e">
        <f ca="1">_xlfn.XLOOKUP(N363,Fragensammlung!A:A,Fragensammlung!F:F,"")</f>
        <v>#N/A</v>
      </c>
      <c r="T371" s="49"/>
      <c r="U371" s="49"/>
      <c r="V371" s="49"/>
      <c r="W371" s="49"/>
    </row>
    <row r="372" spans="1:23" s="44" customFormat="1" ht="7.5" customHeight="1" x14ac:dyDescent="0.35">
      <c r="A372"/>
      <c r="B372" s="14"/>
      <c r="C372"/>
      <c r="D372"/>
      <c r="E372" s="89"/>
      <c r="F372" s="89"/>
      <c r="G372"/>
      <c r="H372" s="14"/>
      <c r="I372"/>
      <c r="J372" s="16"/>
      <c r="K372"/>
      <c r="L372"/>
      <c r="M372" s="21"/>
      <c r="N372" s="46"/>
      <c r="O372" s="46"/>
      <c r="T372" s="49"/>
      <c r="U372" s="49"/>
      <c r="V372" s="49"/>
      <c r="W372" s="49"/>
    </row>
    <row r="373" spans="1:23" s="44" customFormat="1" x14ac:dyDescent="0.35">
      <c r="A373"/>
      <c r="B373" s="14"/>
      <c r="C373"/>
      <c r="D373"/>
      <c r="E373" s="89"/>
      <c r="F373" s="89"/>
      <c r="G373"/>
      <c r="H373" s="14"/>
      <c r="I373"/>
      <c r="J373" s="16"/>
      <c r="K373"/>
      <c r="L373"/>
      <c r="M373" s="21"/>
      <c r="N373" s="46"/>
      <c r="O373" s="46" t="e">
        <f ca="1">_xlfn.XLOOKUP(N363,Fragensammlung!A:A,Fragensammlung!G:G,"")</f>
        <v>#N/A</v>
      </c>
      <c r="T373" s="49"/>
      <c r="U373" s="49"/>
      <c r="V373" s="49"/>
      <c r="W373" s="49"/>
    </row>
    <row r="374" spans="1:23" s="44" customFormat="1" ht="7.5" customHeight="1" x14ac:dyDescent="0.35">
      <c r="A374"/>
      <c r="B374" s="14"/>
      <c r="C374"/>
      <c r="D374"/>
      <c r="E374" s="89"/>
      <c r="F374" s="89"/>
      <c r="G374"/>
      <c r="H374" s="14"/>
      <c r="I374"/>
      <c r="J374" s="16"/>
      <c r="K374"/>
      <c r="L374"/>
      <c r="M374" s="21"/>
      <c r="N374" s="46"/>
      <c r="O374" s="46"/>
      <c r="T374" s="49"/>
      <c r="U374" s="49"/>
      <c r="V374" s="49"/>
      <c r="W374" s="49"/>
    </row>
    <row r="375" spans="1:23" s="44" customFormat="1" x14ac:dyDescent="0.35">
      <c r="A375"/>
      <c r="B375" s="14"/>
      <c r="C375"/>
      <c r="D375"/>
      <c r="E375" s="89"/>
      <c r="F375" s="89"/>
      <c r="G375"/>
      <c r="H375" s="14"/>
      <c r="I375"/>
      <c r="J375" s="16"/>
      <c r="K375"/>
      <c r="L375"/>
      <c r="M375" s="21"/>
      <c r="N375" s="46"/>
      <c r="O375" s="46" t="e">
        <f ca="1">_xlfn.XLOOKUP(N363,Fragensammlung!A:A,Fragensammlung!H:H,"")</f>
        <v>#N/A</v>
      </c>
      <c r="T375" s="49"/>
      <c r="U375" s="49"/>
      <c r="V375" s="49"/>
      <c r="W375" s="49"/>
    </row>
    <row r="376" spans="1:23" s="44" customFormat="1" ht="9" customHeight="1" thickBot="1" x14ac:dyDescent="0.4">
      <c r="A376"/>
      <c r="B376" s="17"/>
      <c r="C376" s="18"/>
      <c r="D376" s="18"/>
      <c r="E376" s="18"/>
      <c r="F376" s="18"/>
      <c r="G376" s="18"/>
      <c r="H376" s="17"/>
      <c r="I376" s="18"/>
      <c r="J376" s="19"/>
      <c r="K376"/>
      <c r="L376"/>
      <c r="M376" s="21"/>
      <c r="N376" s="46"/>
      <c r="O376" s="46"/>
      <c r="T376" s="49"/>
      <c r="U376" s="49"/>
      <c r="V376" s="49"/>
      <c r="W376" s="49"/>
    </row>
    <row r="378" spans="1:23" s="44" customFormat="1" ht="15" thickBot="1" x14ac:dyDescent="0.4">
      <c r="B378"/>
      <c r="C378"/>
      <c r="D378"/>
      <c r="E378"/>
      <c r="F378"/>
      <c r="G378"/>
      <c r="H378"/>
      <c r="I378"/>
      <c r="J378"/>
      <c r="K378"/>
      <c r="L378"/>
      <c r="M378" s="21"/>
      <c r="N378" s="46"/>
      <c r="O378" s="46"/>
      <c r="T378" s="49"/>
      <c r="U378" s="49"/>
      <c r="V378" s="49"/>
      <c r="W378" s="49"/>
    </row>
    <row r="379" spans="1:23" s="44" customFormat="1" ht="6" customHeight="1" x14ac:dyDescent="0.35">
      <c r="B379" s="11"/>
      <c r="C379" s="12"/>
      <c r="D379" s="12"/>
      <c r="E379" s="12"/>
      <c r="F379" s="12"/>
      <c r="G379" s="12"/>
      <c r="H379" s="11"/>
      <c r="I379" s="12"/>
      <c r="J379" s="13"/>
      <c r="K379"/>
      <c r="L379"/>
      <c r="M379" s="21"/>
      <c r="N379" s="46"/>
      <c r="O379" s="46"/>
      <c r="T379" s="49"/>
      <c r="U379" s="49"/>
      <c r="V379" s="49"/>
      <c r="W379" s="49"/>
    </row>
    <row r="380" spans="1:23" s="44" customFormat="1" x14ac:dyDescent="0.35">
      <c r="B380" s="14"/>
      <c r="C380" s="15">
        <v>23</v>
      </c>
      <c r="D380"/>
      <c r="E380" s="89" t="str">
        <f>Fragensammlung!B24</f>
        <v>Ein Torwart fängt den Ball außerhalb seines Torraums und geht mit Ball in den Torraum zurück. Wie muss der Schiedsrichter entscheiden?</v>
      </c>
      <c r="F380" s="89"/>
      <c r="G380"/>
      <c r="H380" s="14"/>
      <c r="I380" t="s">
        <v>28</v>
      </c>
      <c r="J380" s="16"/>
      <c r="K380"/>
      <c r="L380"/>
      <c r="M380" s="21"/>
      <c r="N380" s="46" t="e">
        <f ca="1">_xlfn.XLOOKUP(C380,Fragensammlung!T:T,Fragensammlung!M:M)</f>
        <v>#N/A</v>
      </c>
      <c r="O380" s="46"/>
      <c r="P380" s="44" t="e">
        <f ca="1">_xlfn.XLOOKUP(N380,Fragensammlung!A:A,Fragensammlung!J:J)</f>
        <v>#N/A</v>
      </c>
      <c r="T380" s="49"/>
      <c r="U380" s="49"/>
      <c r="V380" s="49"/>
      <c r="W380" s="49"/>
    </row>
    <row r="381" spans="1:23" s="44" customFormat="1" x14ac:dyDescent="0.35">
      <c r="B381" s="14"/>
      <c r="C381"/>
      <c r="D381"/>
      <c r="E381" s="89"/>
      <c r="F381" s="89"/>
      <c r="G381"/>
      <c r="H381" s="14"/>
      <c r="I381"/>
      <c r="J381" s="16">
        <f>Fragensammlung!K24</f>
        <v>1</v>
      </c>
      <c r="K381"/>
      <c r="L381"/>
      <c r="M381" s="21"/>
      <c r="N381" s="46"/>
      <c r="O381" s="46"/>
      <c r="T381" s="49"/>
      <c r="U381" s="49"/>
      <c r="V381" s="49"/>
      <c r="W381" s="49"/>
    </row>
    <row r="382" spans="1:23" s="44" customFormat="1" x14ac:dyDescent="0.35">
      <c r="B382" s="14"/>
      <c r="C382"/>
      <c r="D382"/>
      <c r="E382" s="89" t="str">
        <f>Fragensammlung!J24</f>
        <v>Freiwurf.</v>
      </c>
      <c r="F382" s="89"/>
      <c r="G382"/>
      <c r="H382" s="14"/>
      <c r="I382"/>
      <c r="J382" s="16"/>
      <c r="K382"/>
      <c r="L382"/>
      <c r="M382" s="21"/>
      <c r="N382" s="46"/>
      <c r="O382" s="46" t="e">
        <f ca="1">_xlfn.XLOOKUP(N380,Fragensammlung!A:A,Fragensammlung!C:C,"")</f>
        <v>#N/A</v>
      </c>
      <c r="T382" s="49"/>
      <c r="U382" s="49"/>
      <c r="V382" s="49"/>
      <c r="W382" s="49"/>
    </row>
    <row r="383" spans="1:23" s="44" customFormat="1" ht="7.5" customHeight="1" x14ac:dyDescent="0.35">
      <c r="B383" s="14"/>
      <c r="C383"/>
      <c r="D383"/>
      <c r="E383" s="89"/>
      <c r="F383" s="89"/>
      <c r="G383"/>
      <c r="H383" s="14"/>
      <c r="I383"/>
      <c r="J383" s="16"/>
      <c r="K383"/>
      <c r="L383"/>
      <c r="M383" s="21"/>
      <c r="N383" s="46"/>
      <c r="O383" s="46"/>
      <c r="T383" s="49"/>
      <c r="U383" s="49"/>
      <c r="V383" s="49"/>
      <c r="W383" s="49"/>
    </row>
    <row r="384" spans="1:23" s="44" customFormat="1" x14ac:dyDescent="0.35">
      <c r="B384" s="14"/>
      <c r="C384"/>
      <c r="D384"/>
      <c r="E384" s="89"/>
      <c r="F384" s="89"/>
      <c r="G384"/>
      <c r="H384" s="14"/>
      <c r="I384"/>
      <c r="J384" s="16"/>
      <c r="K384"/>
      <c r="L384"/>
      <c r="M384" s="21"/>
      <c r="N384" s="46"/>
      <c r="O384" s="46" t="e">
        <f ca="1">_xlfn.XLOOKUP(N380,Fragensammlung!A:A,Fragensammlung!D:D,"")</f>
        <v>#N/A</v>
      </c>
      <c r="T384" s="49"/>
      <c r="U384" s="49"/>
      <c r="V384" s="49"/>
      <c r="W384" s="49"/>
    </row>
    <row r="385" spans="1:23" s="44" customFormat="1" ht="7.5" customHeight="1" x14ac:dyDescent="0.35">
      <c r="B385" s="14"/>
      <c r="C385"/>
      <c r="D385"/>
      <c r="E385" s="89"/>
      <c r="F385" s="89"/>
      <c r="G385"/>
      <c r="H385" s="14"/>
      <c r="I385"/>
      <c r="J385" s="16"/>
      <c r="K385"/>
      <c r="L385"/>
      <c r="M385" s="21"/>
      <c r="N385" s="46"/>
      <c r="O385" s="46"/>
      <c r="T385" s="49"/>
      <c r="U385" s="49"/>
      <c r="V385" s="49"/>
      <c r="W385" s="49"/>
    </row>
    <row r="386" spans="1:23" s="44" customFormat="1" x14ac:dyDescent="0.35">
      <c r="B386" s="14"/>
      <c r="C386"/>
      <c r="D386"/>
      <c r="E386" s="89"/>
      <c r="F386" s="89"/>
      <c r="G386"/>
      <c r="H386" s="14"/>
      <c r="I386"/>
      <c r="J386" s="16"/>
      <c r="K386"/>
      <c r="L386"/>
      <c r="M386" s="21"/>
      <c r="N386" s="46"/>
      <c r="O386" s="46" t="e">
        <f ca="1">_xlfn.XLOOKUP(N380,Fragensammlung!A:A,Fragensammlung!E:E,"")</f>
        <v>#N/A</v>
      </c>
      <c r="T386" s="49"/>
      <c r="U386" s="49"/>
      <c r="V386" s="49"/>
      <c r="W386" s="49"/>
    </row>
    <row r="387" spans="1:23" s="44" customFormat="1" ht="7.5" customHeight="1" x14ac:dyDescent="0.35">
      <c r="B387" s="14"/>
      <c r="C387"/>
      <c r="D387"/>
      <c r="E387" s="89"/>
      <c r="F387" s="89"/>
      <c r="G387"/>
      <c r="H387" s="14"/>
      <c r="I387"/>
      <c r="J387" s="16"/>
      <c r="K387"/>
      <c r="L387"/>
      <c r="M387" s="21"/>
      <c r="N387" s="46"/>
      <c r="O387" s="46"/>
      <c r="T387" s="49"/>
      <c r="U387" s="49"/>
      <c r="V387" s="49"/>
      <c r="W387" s="49"/>
    </row>
    <row r="388" spans="1:23" s="44" customFormat="1" x14ac:dyDescent="0.35">
      <c r="A388"/>
      <c r="B388" s="14"/>
      <c r="C388"/>
      <c r="D388"/>
      <c r="E388" s="89"/>
      <c r="F388" s="89"/>
      <c r="G388"/>
      <c r="H388" s="14"/>
      <c r="I388"/>
      <c r="J388" s="16"/>
      <c r="K388"/>
      <c r="L388"/>
      <c r="M388" s="21"/>
      <c r="N388" s="46"/>
      <c r="O388" s="46" t="e">
        <f ca="1">_xlfn.XLOOKUP(N380,Fragensammlung!A:A,Fragensammlung!F:F,"")</f>
        <v>#N/A</v>
      </c>
      <c r="T388" s="49"/>
      <c r="U388" s="49"/>
      <c r="V388" s="49"/>
      <c r="W388" s="49"/>
    </row>
    <row r="389" spans="1:23" s="44" customFormat="1" ht="7.5" customHeight="1" x14ac:dyDescent="0.35">
      <c r="A389"/>
      <c r="B389" s="14"/>
      <c r="C389"/>
      <c r="D389"/>
      <c r="E389" s="89"/>
      <c r="F389" s="89"/>
      <c r="G389"/>
      <c r="H389" s="14"/>
      <c r="I389"/>
      <c r="J389" s="16"/>
      <c r="K389"/>
      <c r="L389"/>
      <c r="M389" s="21"/>
      <c r="N389" s="46"/>
      <c r="O389" s="46"/>
      <c r="T389" s="49"/>
      <c r="U389" s="49"/>
      <c r="V389" s="49"/>
      <c r="W389" s="49"/>
    </row>
    <row r="390" spans="1:23" s="44" customFormat="1" x14ac:dyDescent="0.35">
      <c r="A390"/>
      <c r="B390" s="14"/>
      <c r="C390"/>
      <c r="D390"/>
      <c r="E390" s="89"/>
      <c r="F390" s="89"/>
      <c r="G390"/>
      <c r="H390" s="14"/>
      <c r="I390"/>
      <c r="J390" s="16"/>
      <c r="K390"/>
      <c r="L390"/>
      <c r="M390" s="21"/>
      <c r="N390" s="46"/>
      <c r="O390" s="46" t="e">
        <f ca="1">_xlfn.XLOOKUP(N380,Fragensammlung!A:A,Fragensammlung!G:G,"")</f>
        <v>#N/A</v>
      </c>
      <c r="T390" s="49"/>
      <c r="U390" s="49"/>
      <c r="V390" s="49"/>
      <c r="W390" s="49"/>
    </row>
    <row r="391" spans="1:23" s="44" customFormat="1" ht="7.5" customHeight="1" x14ac:dyDescent="0.35">
      <c r="A391"/>
      <c r="B391" s="14"/>
      <c r="C391"/>
      <c r="D391"/>
      <c r="E391" s="89"/>
      <c r="F391" s="89"/>
      <c r="G391"/>
      <c r="H391" s="14"/>
      <c r="I391"/>
      <c r="J391" s="16"/>
      <c r="K391"/>
      <c r="L391"/>
      <c r="M391" s="21"/>
      <c r="N391" s="46"/>
      <c r="O391" s="46"/>
      <c r="T391" s="49"/>
      <c r="U391" s="49"/>
      <c r="V391" s="49"/>
      <c r="W391" s="49"/>
    </row>
    <row r="392" spans="1:23" s="44" customFormat="1" x14ac:dyDescent="0.35">
      <c r="A392"/>
      <c r="B392" s="14"/>
      <c r="C392"/>
      <c r="D392"/>
      <c r="E392" s="89"/>
      <c r="F392" s="89"/>
      <c r="G392"/>
      <c r="H392" s="14"/>
      <c r="I392"/>
      <c r="J392" s="16"/>
      <c r="K392"/>
      <c r="L392"/>
      <c r="M392" s="21"/>
      <c r="N392" s="46"/>
      <c r="O392" s="46" t="e">
        <f ca="1">_xlfn.XLOOKUP(N380,Fragensammlung!A:A,Fragensammlung!H:H,"")</f>
        <v>#N/A</v>
      </c>
      <c r="T392" s="49"/>
      <c r="U392" s="49"/>
      <c r="V392" s="49"/>
      <c r="W392" s="49"/>
    </row>
    <row r="393" spans="1:23" s="44" customFormat="1" ht="9" customHeight="1" thickBot="1" x14ac:dyDescent="0.4">
      <c r="A393"/>
      <c r="B393" s="17"/>
      <c r="C393" s="18"/>
      <c r="D393" s="18"/>
      <c r="E393" s="18"/>
      <c r="F393" s="18"/>
      <c r="G393" s="18"/>
      <c r="H393" s="17"/>
      <c r="I393" s="18"/>
      <c r="J393" s="19"/>
      <c r="K393"/>
      <c r="L393"/>
      <c r="M393" s="21"/>
      <c r="N393" s="46"/>
      <c r="O393" s="46"/>
      <c r="T393" s="49"/>
      <c r="U393" s="49"/>
      <c r="V393" s="49"/>
      <c r="W393" s="49"/>
    </row>
    <row r="395" spans="1:23" s="44" customFormat="1" ht="15" thickBot="1" x14ac:dyDescent="0.4">
      <c r="B395"/>
      <c r="C395"/>
      <c r="D395"/>
      <c r="E395"/>
      <c r="F395"/>
      <c r="G395"/>
      <c r="H395"/>
      <c r="I395"/>
      <c r="J395"/>
      <c r="K395"/>
      <c r="L395"/>
      <c r="M395" s="21"/>
      <c r="N395" s="46"/>
      <c r="O395" s="46"/>
      <c r="T395" s="49"/>
      <c r="U395" s="49"/>
      <c r="V395" s="49"/>
      <c r="W395" s="49"/>
    </row>
    <row r="396" spans="1:23" s="44" customFormat="1" ht="6" customHeight="1" x14ac:dyDescent="0.35">
      <c r="B396" s="11"/>
      <c r="C396" s="12"/>
      <c r="D396" s="12"/>
      <c r="E396" s="12"/>
      <c r="F396" s="12"/>
      <c r="G396" s="12"/>
      <c r="H396" s="11"/>
      <c r="I396" s="12"/>
      <c r="J396" s="13"/>
      <c r="K396"/>
      <c r="L396"/>
      <c r="M396" s="21"/>
      <c r="N396" s="46"/>
      <c r="O396" s="46"/>
      <c r="T396" s="49"/>
      <c r="U396" s="49"/>
      <c r="V396" s="49"/>
      <c r="W396" s="49"/>
    </row>
    <row r="397" spans="1:23" s="44" customFormat="1" x14ac:dyDescent="0.35">
      <c r="B397" s="14"/>
      <c r="C397" s="15">
        <v>24</v>
      </c>
      <c r="D397"/>
      <c r="E397" s="89" t="str">
        <f>Fragensammlung!B25</f>
        <v xml:space="preserve">Wie groß ist ein Handball-Spielfeld? (Länge und Breite) </v>
      </c>
      <c r="F397" s="89"/>
      <c r="G397"/>
      <c r="H397" s="14"/>
      <c r="I397" t="s">
        <v>28</v>
      </c>
      <c r="J397" s="16"/>
      <c r="K397"/>
      <c r="L397"/>
      <c r="M397" s="21"/>
      <c r="N397" s="46" t="e">
        <f ca="1">_xlfn.XLOOKUP(C397,Fragensammlung!T:T,Fragensammlung!M:M)</f>
        <v>#N/A</v>
      </c>
      <c r="O397" s="46"/>
      <c r="P397" s="44" t="e">
        <f ca="1">_xlfn.XLOOKUP(N397,Fragensammlung!A:A,Fragensammlung!J:J)</f>
        <v>#N/A</v>
      </c>
      <c r="T397" s="49"/>
      <c r="U397" s="49"/>
      <c r="V397" s="49"/>
      <c r="W397" s="49"/>
    </row>
    <row r="398" spans="1:23" s="44" customFormat="1" x14ac:dyDescent="0.35">
      <c r="B398" s="14"/>
      <c r="C398"/>
      <c r="D398"/>
      <c r="E398" s="89"/>
      <c r="F398" s="89"/>
      <c r="G398"/>
      <c r="H398" s="14"/>
      <c r="I398"/>
      <c r="J398" s="16">
        <f>Fragensammlung!K25</f>
        <v>1</v>
      </c>
      <c r="K398"/>
      <c r="L398"/>
      <c r="M398" s="21"/>
      <c r="N398" s="46"/>
      <c r="O398" s="46"/>
      <c r="T398" s="49"/>
      <c r="U398" s="49"/>
      <c r="V398" s="49"/>
      <c r="W398" s="49"/>
    </row>
    <row r="399" spans="1:23" s="44" customFormat="1" x14ac:dyDescent="0.35">
      <c r="B399" s="14"/>
      <c r="C399"/>
      <c r="D399"/>
      <c r="E399" s="89" t="str">
        <f>Fragensammlung!J25</f>
        <v>40m x 20m</v>
      </c>
      <c r="F399" s="89"/>
      <c r="G399"/>
      <c r="H399" s="14"/>
      <c r="I399"/>
      <c r="J399" s="16"/>
      <c r="K399"/>
      <c r="L399"/>
      <c r="M399" s="21"/>
      <c r="N399" s="46"/>
      <c r="O399" s="46" t="e">
        <f ca="1">_xlfn.XLOOKUP(N397,Fragensammlung!A:A,Fragensammlung!C:C,"")</f>
        <v>#N/A</v>
      </c>
      <c r="T399" s="49"/>
      <c r="U399" s="49"/>
      <c r="V399" s="49"/>
      <c r="W399" s="49"/>
    </row>
    <row r="400" spans="1:23" s="44" customFormat="1" ht="7.5" customHeight="1" x14ac:dyDescent="0.35">
      <c r="B400" s="14"/>
      <c r="C400"/>
      <c r="D400"/>
      <c r="E400" s="89"/>
      <c r="F400" s="89"/>
      <c r="G400"/>
      <c r="H400" s="14"/>
      <c r="I400"/>
      <c r="J400" s="16"/>
      <c r="K400"/>
      <c r="L400"/>
      <c r="M400" s="21"/>
      <c r="N400" s="46"/>
      <c r="O400" s="46"/>
      <c r="T400" s="49"/>
      <c r="U400" s="49"/>
      <c r="V400" s="49"/>
      <c r="W400" s="49"/>
    </row>
    <row r="401" spans="1:23" s="44" customFormat="1" x14ac:dyDescent="0.35">
      <c r="B401" s="14"/>
      <c r="C401"/>
      <c r="D401"/>
      <c r="E401" s="89"/>
      <c r="F401" s="89"/>
      <c r="G401"/>
      <c r="H401" s="14"/>
      <c r="I401"/>
      <c r="J401" s="16"/>
      <c r="K401"/>
      <c r="L401"/>
      <c r="M401" s="21"/>
      <c r="N401" s="46"/>
      <c r="O401" s="46" t="e">
        <f ca="1">_xlfn.XLOOKUP(N397,Fragensammlung!A:A,Fragensammlung!D:D,"")</f>
        <v>#N/A</v>
      </c>
      <c r="T401" s="49"/>
      <c r="U401" s="49"/>
      <c r="V401" s="49"/>
      <c r="W401" s="49"/>
    </row>
    <row r="402" spans="1:23" s="44" customFormat="1" ht="7.5" customHeight="1" x14ac:dyDescent="0.35">
      <c r="B402" s="14"/>
      <c r="C402"/>
      <c r="D402"/>
      <c r="E402" s="89"/>
      <c r="F402" s="89"/>
      <c r="G402"/>
      <c r="H402" s="14"/>
      <c r="I402"/>
      <c r="J402" s="16"/>
      <c r="K402"/>
      <c r="L402"/>
      <c r="M402" s="21"/>
      <c r="N402" s="46"/>
      <c r="O402" s="46"/>
      <c r="T402" s="49"/>
      <c r="U402" s="49"/>
      <c r="V402" s="49"/>
      <c r="W402" s="49"/>
    </row>
    <row r="403" spans="1:23" s="44" customFormat="1" x14ac:dyDescent="0.35">
      <c r="B403" s="14"/>
      <c r="C403"/>
      <c r="D403"/>
      <c r="E403" s="89"/>
      <c r="F403" s="89"/>
      <c r="G403"/>
      <c r="H403" s="14"/>
      <c r="I403"/>
      <c r="J403" s="16"/>
      <c r="K403"/>
      <c r="L403"/>
      <c r="M403" s="21"/>
      <c r="N403" s="46"/>
      <c r="O403" s="46" t="e">
        <f ca="1">_xlfn.XLOOKUP(N397,Fragensammlung!A:A,Fragensammlung!E:E,"")</f>
        <v>#N/A</v>
      </c>
      <c r="T403" s="49"/>
      <c r="U403" s="49"/>
      <c r="V403" s="49"/>
      <c r="W403" s="49"/>
    </row>
    <row r="404" spans="1:23" s="44" customFormat="1" ht="7.5" customHeight="1" x14ac:dyDescent="0.35">
      <c r="B404" s="14"/>
      <c r="C404"/>
      <c r="D404"/>
      <c r="E404" s="89"/>
      <c r="F404" s="89"/>
      <c r="G404"/>
      <c r="H404" s="14"/>
      <c r="I404"/>
      <c r="J404" s="16"/>
      <c r="K404"/>
      <c r="L404"/>
      <c r="M404" s="21"/>
      <c r="N404" s="46"/>
      <c r="O404" s="46"/>
      <c r="T404" s="49"/>
      <c r="U404" s="49"/>
      <c r="V404" s="49"/>
      <c r="W404" s="49"/>
    </row>
    <row r="405" spans="1:23" s="44" customFormat="1" x14ac:dyDescent="0.35">
      <c r="A405"/>
      <c r="B405" s="14"/>
      <c r="C405"/>
      <c r="D405"/>
      <c r="E405" s="89"/>
      <c r="F405" s="89"/>
      <c r="G405"/>
      <c r="H405" s="14"/>
      <c r="I405"/>
      <c r="J405" s="16"/>
      <c r="K405"/>
      <c r="L405"/>
      <c r="M405" s="21"/>
      <c r="N405" s="46"/>
      <c r="O405" s="46" t="e">
        <f ca="1">_xlfn.XLOOKUP(N397,Fragensammlung!A:A,Fragensammlung!F:F,"")</f>
        <v>#N/A</v>
      </c>
      <c r="T405" s="49"/>
      <c r="U405" s="49"/>
      <c r="V405" s="49"/>
      <c r="W405" s="49"/>
    </row>
    <row r="406" spans="1:23" s="44" customFormat="1" ht="7.5" customHeight="1" x14ac:dyDescent="0.35">
      <c r="A406"/>
      <c r="B406" s="14"/>
      <c r="C406"/>
      <c r="D406"/>
      <c r="E406" s="89"/>
      <c r="F406" s="89"/>
      <c r="G406"/>
      <c r="H406" s="14"/>
      <c r="I406"/>
      <c r="J406" s="16"/>
      <c r="K406"/>
      <c r="L406"/>
      <c r="M406" s="21"/>
      <c r="N406" s="46"/>
      <c r="O406" s="46"/>
      <c r="T406" s="49"/>
      <c r="U406" s="49"/>
      <c r="V406" s="49"/>
      <c r="W406" s="49"/>
    </row>
    <row r="407" spans="1:23" s="44" customFormat="1" x14ac:dyDescent="0.35">
      <c r="A407"/>
      <c r="B407" s="14"/>
      <c r="C407"/>
      <c r="D407"/>
      <c r="E407" s="89"/>
      <c r="F407" s="89"/>
      <c r="G407"/>
      <c r="H407" s="14"/>
      <c r="I407"/>
      <c r="J407" s="16"/>
      <c r="K407"/>
      <c r="L407"/>
      <c r="M407" s="21"/>
      <c r="N407" s="46"/>
      <c r="O407" s="46" t="e">
        <f ca="1">_xlfn.XLOOKUP(N397,Fragensammlung!A:A,Fragensammlung!G:G,"")</f>
        <v>#N/A</v>
      </c>
      <c r="T407" s="49"/>
      <c r="U407" s="49"/>
      <c r="V407" s="49"/>
      <c r="W407" s="49"/>
    </row>
    <row r="408" spans="1:23" s="44" customFormat="1" ht="7.5" customHeight="1" x14ac:dyDescent="0.35">
      <c r="A408"/>
      <c r="B408" s="14"/>
      <c r="C408"/>
      <c r="D408"/>
      <c r="E408" s="89"/>
      <c r="F408" s="89"/>
      <c r="G408"/>
      <c r="H408" s="14"/>
      <c r="I408"/>
      <c r="J408" s="16"/>
      <c r="K408"/>
      <c r="L408"/>
      <c r="M408" s="21"/>
      <c r="N408" s="46"/>
      <c r="O408" s="46"/>
      <c r="T408" s="49"/>
      <c r="U408" s="49"/>
      <c r="V408" s="49"/>
      <c r="W408" s="49"/>
    </row>
    <row r="409" spans="1:23" s="44" customFormat="1" x14ac:dyDescent="0.35">
      <c r="A409"/>
      <c r="B409" s="14"/>
      <c r="C409"/>
      <c r="D409"/>
      <c r="E409" s="89"/>
      <c r="F409" s="89"/>
      <c r="G409"/>
      <c r="H409" s="14"/>
      <c r="I409"/>
      <c r="J409" s="16"/>
      <c r="K409"/>
      <c r="L409"/>
      <c r="M409" s="21"/>
      <c r="N409" s="46"/>
      <c r="O409" s="46" t="e">
        <f ca="1">_xlfn.XLOOKUP(N397,Fragensammlung!A:A,Fragensammlung!H:H,"")</f>
        <v>#N/A</v>
      </c>
      <c r="T409" s="49"/>
      <c r="U409" s="49"/>
      <c r="V409" s="49"/>
      <c r="W409" s="49"/>
    </row>
    <row r="410" spans="1:23" s="44" customFormat="1" ht="9" customHeight="1" thickBot="1" x14ac:dyDescent="0.4">
      <c r="A410"/>
      <c r="B410" s="17"/>
      <c r="C410" s="18"/>
      <c r="D410" s="18"/>
      <c r="E410" s="18"/>
      <c r="F410" s="18"/>
      <c r="G410" s="18"/>
      <c r="H410" s="17"/>
      <c r="I410" s="18"/>
      <c r="J410" s="19"/>
      <c r="K410"/>
      <c r="L410"/>
      <c r="M410" s="21"/>
      <c r="N410" s="46"/>
      <c r="O410" s="46"/>
      <c r="T410" s="49"/>
      <c r="U410" s="49"/>
      <c r="V410" s="49"/>
      <c r="W410" s="49"/>
    </row>
    <row r="412" spans="1:23" s="44" customFormat="1" ht="15" thickBot="1" x14ac:dyDescent="0.4">
      <c r="B412"/>
      <c r="C412"/>
      <c r="D412"/>
      <c r="E412"/>
      <c r="F412"/>
      <c r="G412"/>
      <c r="H412"/>
      <c r="I412"/>
      <c r="J412"/>
      <c r="K412"/>
      <c r="L412"/>
      <c r="M412" s="21"/>
      <c r="N412" s="46"/>
      <c r="O412" s="46"/>
      <c r="T412" s="49"/>
      <c r="U412" s="49"/>
      <c r="V412" s="49"/>
      <c r="W412" s="49"/>
    </row>
    <row r="413" spans="1:23" s="44" customFormat="1" ht="6" customHeight="1" x14ac:dyDescent="0.35">
      <c r="B413" s="11"/>
      <c r="C413" s="12"/>
      <c r="D413" s="12"/>
      <c r="E413" s="12"/>
      <c r="F413" s="12"/>
      <c r="G413" s="12"/>
      <c r="H413" s="11"/>
      <c r="I413" s="12"/>
      <c r="J413" s="13"/>
      <c r="K413"/>
      <c r="L413"/>
      <c r="M413" s="21"/>
      <c r="N413" s="46"/>
      <c r="O413" s="46"/>
      <c r="T413" s="49"/>
      <c r="U413" s="49"/>
      <c r="V413" s="49"/>
      <c r="W413" s="49"/>
    </row>
    <row r="414" spans="1:23" s="44" customFormat="1" x14ac:dyDescent="0.35">
      <c r="B414" s="14"/>
      <c r="C414" s="15">
        <v>25</v>
      </c>
      <c r="D414"/>
      <c r="E414" s="89" t="str">
        <f>Fragensammlung!B26</f>
        <v>Wie viele Schiedsrichter leiten ein höherklassiges Spiel?</v>
      </c>
      <c r="F414" s="89"/>
      <c r="G414"/>
      <c r="H414" s="14"/>
      <c r="I414" t="s">
        <v>28</v>
      </c>
      <c r="J414" s="16"/>
      <c r="K414"/>
      <c r="L414"/>
      <c r="M414" s="21"/>
      <c r="N414" s="46" t="e">
        <f ca="1">_xlfn.XLOOKUP(C414,Fragensammlung!T:T,Fragensammlung!M:M)</f>
        <v>#N/A</v>
      </c>
      <c r="O414" s="46"/>
      <c r="P414" s="44" t="e">
        <f ca="1">_xlfn.XLOOKUP(N414,Fragensammlung!A:A,Fragensammlung!J:J)</f>
        <v>#N/A</v>
      </c>
      <c r="T414" s="49"/>
      <c r="U414" s="49"/>
      <c r="V414" s="49"/>
      <c r="W414" s="49"/>
    </row>
    <row r="415" spans="1:23" s="44" customFormat="1" x14ac:dyDescent="0.35">
      <c r="B415" s="14"/>
      <c r="C415"/>
      <c r="D415"/>
      <c r="E415" s="89"/>
      <c r="F415" s="89"/>
      <c r="G415"/>
      <c r="H415" s="14"/>
      <c r="I415"/>
      <c r="J415" s="16">
        <f>Fragensammlung!K26</f>
        <v>1</v>
      </c>
      <c r="K415"/>
      <c r="L415"/>
      <c r="M415" s="21"/>
      <c r="N415" s="46"/>
      <c r="O415" s="46"/>
      <c r="T415" s="49"/>
      <c r="U415" s="49"/>
      <c r="V415" s="49"/>
      <c r="W415" s="49"/>
    </row>
    <row r="416" spans="1:23" s="44" customFormat="1" x14ac:dyDescent="0.35">
      <c r="B416" s="14"/>
      <c r="C416"/>
      <c r="D416"/>
      <c r="E416" s="89" t="str">
        <f>Fragensammlung!J26</f>
        <v>Zwei.</v>
      </c>
      <c r="F416" s="89"/>
      <c r="G416"/>
      <c r="H416" s="14"/>
      <c r="I416"/>
      <c r="J416" s="16"/>
      <c r="K416"/>
      <c r="L416"/>
      <c r="M416" s="21"/>
      <c r="N416" s="46"/>
      <c r="O416" s="46" t="e">
        <f ca="1">_xlfn.XLOOKUP(N414,Fragensammlung!A:A,Fragensammlung!C:C,"")</f>
        <v>#N/A</v>
      </c>
      <c r="T416" s="49"/>
      <c r="U416" s="49"/>
      <c r="V416" s="49"/>
      <c r="W416" s="49"/>
    </row>
    <row r="417" spans="1:23" s="44" customFormat="1" ht="7.5" customHeight="1" x14ac:dyDescent="0.35">
      <c r="B417" s="14"/>
      <c r="C417"/>
      <c r="D417"/>
      <c r="E417" s="89"/>
      <c r="F417" s="89"/>
      <c r="G417"/>
      <c r="H417" s="14"/>
      <c r="I417"/>
      <c r="J417" s="16"/>
      <c r="K417"/>
      <c r="L417"/>
      <c r="M417" s="21"/>
      <c r="N417" s="46"/>
      <c r="O417" s="46"/>
      <c r="T417" s="49"/>
      <c r="U417" s="49"/>
      <c r="V417" s="49"/>
      <c r="W417" s="49"/>
    </row>
    <row r="418" spans="1:23" s="44" customFormat="1" x14ac:dyDescent="0.35">
      <c r="B418" s="14"/>
      <c r="C418"/>
      <c r="D418"/>
      <c r="E418" s="89"/>
      <c r="F418" s="89"/>
      <c r="G418"/>
      <c r="H418" s="14"/>
      <c r="I418"/>
      <c r="J418" s="16"/>
      <c r="K418"/>
      <c r="L418"/>
      <c r="M418" s="21"/>
      <c r="N418" s="46"/>
      <c r="O418" s="46" t="e">
        <f ca="1">_xlfn.XLOOKUP(N414,Fragensammlung!A:A,Fragensammlung!D:D,"")</f>
        <v>#N/A</v>
      </c>
      <c r="T418" s="49"/>
      <c r="U418" s="49"/>
      <c r="V418" s="49"/>
      <c r="W418" s="49"/>
    </row>
    <row r="419" spans="1:23" s="44" customFormat="1" ht="7.5" customHeight="1" x14ac:dyDescent="0.35">
      <c r="B419" s="14"/>
      <c r="C419"/>
      <c r="D419"/>
      <c r="E419" s="89"/>
      <c r="F419" s="89"/>
      <c r="G419"/>
      <c r="H419" s="14"/>
      <c r="I419"/>
      <c r="J419" s="16"/>
      <c r="K419"/>
      <c r="L419"/>
      <c r="M419" s="21"/>
      <c r="N419" s="46"/>
      <c r="O419" s="46"/>
      <c r="T419" s="49"/>
      <c r="U419" s="49"/>
      <c r="V419" s="49"/>
      <c r="W419" s="49"/>
    </row>
    <row r="420" spans="1:23" s="44" customFormat="1" x14ac:dyDescent="0.35">
      <c r="B420" s="14"/>
      <c r="C420"/>
      <c r="D420"/>
      <c r="E420" s="89"/>
      <c r="F420" s="89"/>
      <c r="G420"/>
      <c r="H420" s="14"/>
      <c r="I420"/>
      <c r="J420" s="16"/>
      <c r="K420"/>
      <c r="L420"/>
      <c r="M420" s="21"/>
      <c r="N420" s="46"/>
      <c r="O420" s="46" t="e">
        <f ca="1">_xlfn.XLOOKUP(N414,Fragensammlung!A:A,Fragensammlung!E:E,"")</f>
        <v>#N/A</v>
      </c>
      <c r="T420" s="49"/>
      <c r="U420" s="49"/>
      <c r="V420" s="49"/>
      <c r="W420" s="49"/>
    </row>
    <row r="421" spans="1:23" s="44" customFormat="1" ht="7.5" customHeight="1" x14ac:dyDescent="0.35">
      <c r="B421" s="14"/>
      <c r="C421"/>
      <c r="D421"/>
      <c r="E421" s="89"/>
      <c r="F421" s="89"/>
      <c r="G421"/>
      <c r="H421" s="14"/>
      <c r="I421"/>
      <c r="J421" s="16"/>
      <c r="K421"/>
      <c r="L421"/>
      <c r="M421" s="21"/>
      <c r="N421" s="46"/>
      <c r="O421" s="46"/>
      <c r="T421" s="49"/>
      <c r="U421" s="49"/>
      <c r="V421" s="49"/>
      <c r="W421" s="49"/>
    </row>
    <row r="422" spans="1:23" s="44" customFormat="1" x14ac:dyDescent="0.35">
      <c r="A422"/>
      <c r="B422" s="14"/>
      <c r="C422"/>
      <c r="D422"/>
      <c r="E422" s="89"/>
      <c r="F422" s="89"/>
      <c r="G422"/>
      <c r="H422" s="14"/>
      <c r="I422"/>
      <c r="J422" s="16"/>
      <c r="K422"/>
      <c r="L422"/>
      <c r="M422" s="21"/>
      <c r="N422" s="46"/>
      <c r="O422" s="46" t="e">
        <f ca="1">_xlfn.XLOOKUP(N414,Fragensammlung!A:A,Fragensammlung!F:F,"")</f>
        <v>#N/A</v>
      </c>
      <c r="T422" s="49"/>
      <c r="U422" s="49"/>
      <c r="V422" s="49"/>
      <c r="W422" s="49"/>
    </row>
    <row r="423" spans="1:23" s="44" customFormat="1" ht="7.5" customHeight="1" x14ac:dyDescent="0.35">
      <c r="A423"/>
      <c r="B423" s="14"/>
      <c r="C423"/>
      <c r="D423"/>
      <c r="E423" s="89"/>
      <c r="F423" s="89"/>
      <c r="G423"/>
      <c r="H423" s="14"/>
      <c r="I423"/>
      <c r="J423" s="16"/>
      <c r="K423"/>
      <c r="L423"/>
      <c r="M423" s="21"/>
      <c r="N423" s="46"/>
      <c r="O423" s="46"/>
      <c r="T423" s="49"/>
      <c r="U423" s="49"/>
      <c r="V423" s="49"/>
      <c r="W423" s="49"/>
    </row>
    <row r="424" spans="1:23" s="44" customFormat="1" x14ac:dyDescent="0.35">
      <c r="A424"/>
      <c r="B424" s="14"/>
      <c r="C424"/>
      <c r="D424"/>
      <c r="E424" s="89"/>
      <c r="F424" s="89"/>
      <c r="G424"/>
      <c r="H424" s="14"/>
      <c r="I424"/>
      <c r="J424" s="16"/>
      <c r="K424"/>
      <c r="L424"/>
      <c r="M424" s="21"/>
      <c r="N424" s="46"/>
      <c r="O424" s="46" t="e">
        <f ca="1">_xlfn.XLOOKUP(N414,Fragensammlung!A:A,Fragensammlung!G:G,"")</f>
        <v>#N/A</v>
      </c>
      <c r="T424" s="49"/>
      <c r="U424" s="49"/>
      <c r="V424" s="49"/>
      <c r="W424" s="49"/>
    </row>
    <row r="425" spans="1:23" s="44" customFormat="1" ht="7.5" customHeight="1" x14ac:dyDescent="0.35">
      <c r="A425"/>
      <c r="B425" s="14"/>
      <c r="C425"/>
      <c r="D425"/>
      <c r="E425" s="89"/>
      <c r="F425" s="89"/>
      <c r="G425"/>
      <c r="H425" s="14"/>
      <c r="I425"/>
      <c r="J425" s="16"/>
      <c r="K425"/>
      <c r="L425"/>
      <c r="M425" s="21"/>
      <c r="N425" s="46"/>
      <c r="O425" s="46"/>
      <c r="T425" s="49"/>
      <c r="U425" s="49"/>
      <c r="V425" s="49"/>
      <c r="W425" s="49"/>
    </row>
    <row r="426" spans="1:23" s="44" customFormat="1" x14ac:dyDescent="0.35">
      <c r="A426"/>
      <c r="B426" s="14"/>
      <c r="C426"/>
      <c r="D426"/>
      <c r="E426" s="89"/>
      <c r="F426" s="89"/>
      <c r="G426"/>
      <c r="H426" s="14"/>
      <c r="I426"/>
      <c r="J426" s="16"/>
      <c r="K426"/>
      <c r="L426"/>
      <c r="M426" s="21"/>
      <c r="N426" s="46"/>
      <c r="O426" s="46" t="e">
        <f ca="1">_xlfn.XLOOKUP(N414,Fragensammlung!A:A,Fragensammlung!H:H,"")</f>
        <v>#N/A</v>
      </c>
      <c r="T426" s="49"/>
      <c r="U426" s="49"/>
      <c r="V426" s="49"/>
      <c r="W426" s="49"/>
    </row>
    <row r="427" spans="1:23" s="44" customFormat="1" ht="9" customHeight="1" thickBot="1" x14ac:dyDescent="0.4">
      <c r="A427"/>
      <c r="B427" s="17"/>
      <c r="C427" s="18"/>
      <c r="D427" s="18"/>
      <c r="E427" s="18"/>
      <c r="F427" s="18"/>
      <c r="G427" s="18"/>
      <c r="H427" s="17"/>
      <c r="I427" s="18"/>
      <c r="J427" s="19"/>
      <c r="K427"/>
      <c r="L427"/>
      <c r="M427" s="21"/>
      <c r="N427" s="46"/>
      <c r="O427" s="46"/>
      <c r="T427" s="49"/>
      <c r="U427" s="49"/>
      <c r="V427" s="49"/>
      <c r="W427" s="49"/>
    </row>
    <row r="429" spans="1:23" s="44" customFormat="1" ht="15" thickBot="1" x14ac:dyDescent="0.4">
      <c r="B429"/>
      <c r="C429"/>
      <c r="D429"/>
      <c r="E429"/>
      <c r="F429"/>
      <c r="G429"/>
      <c r="H429"/>
      <c r="I429"/>
      <c r="J429"/>
      <c r="K429"/>
      <c r="L429"/>
      <c r="M429" s="21"/>
      <c r="N429" s="46"/>
      <c r="O429" s="46"/>
      <c r="T429" s="49"/>
      <c r="U429" s="49"/>
      <c r="V429" s="49"/>
      <c r="W429" s="49"/>
    </row>
    <row r="430" spans="1:23" s="44" customFormat="1" ht="6" customHeight="1" x14ac:dyDescent="0.35">
      <c r="B430" s="11"/>
      <c r="C430" s="12"/>
      <c r="D430" s="12"/>
      <c r="E430" s="12"/>
      <c r="F430" s="12"/>
      <c r="G430" s="12"/>
      <c r="H430" s="11"/>
      <c r="I430" s="12"/>
      <c r="J430" s="13"/>
      <c r="K430"/>
      <c r="L430"/>
      <c r="M430" s="21"/>
      <c r="N430" s="46"/>
      <c r="O430" s="46"/>
      <c r="T430" s="49"/>
      <c r="U430" s="49"/>
      <c r="V430" s="49"/>
      <c r="W430" s="49"/>
    </row>
    <row r="431" spans="1:23" s="44" customFormat="1" x14ac:dyDescent="0.35">
      <c r="B431" s="14"/>
      <c r="C431" s="15">
        <v>26</v>
      </c>
      <c r="D431"/>
      <c r="E431" s="89" t="str">
        <f>Fragensammlung!B27</f>
        <v>Nenne zwei Körperteile, mit denen der Ball nicht gespielt werden darf.</v>
      </c>
      <c r="F431" s="89"/>
      <c r="G431"/>
      <c r="H431" s="14"/>
      <c r="I431" t="s">
        <v>28</v>
      </c>
      <c r="J431" s="16"/>
      <c r="K431"/>
      <c r="L431"/>
      <c r="M431" s="21"/>
      <c r="N431" s="46" t="e">
        <f ca="1">_xlfn.XLOOKUP(C431,Fragensammlung!T:T,Fragensammlung!M:M)</f>
        <v>#N/A</v>
      </c>
      <c r="O431" s="46"/>
      <c r="P431" s="44" t="e">
        <f ca="1">_xlfn.XLOOKUP(N431,Fragensammlung!A:A,Fragensammlung!J:J)</f>
        <v>#N/A</v>
      </c>
      <c r="T431" s="49"/>
      <c r="U431" s="49"/>
      <c r="V431" s="49"/>
      <c r="W431" s="49"/>
    </row>
    <row r="432" spans="1:23" s="44" customFormat="1" x14ac:dyDescent="0.35">
      <c r="B432" s="14"/>
      <c r="C432"/>
      <c r="D432"/>
      <c r="E432" s="89"/>
      <c r="F432" s="89"/>
      <c r="G432"/>
      <c r="H432" s="14"/>
      <c r="I432"/>
      <c r="J432" s="16">
        <f>Fragensammlung!K27</f>
        <v>2</v>
      </c>
      <c r="K432"/>
      <c r="L432"/>
      <c r="M432" s="21"/>
      <c r="N432" s="46"/>
      <c r="O432" s="46"/>
      <c r="T432" s="49"/>
      <c r="U432" s="49"/>
      <c r="V432" s="49"/>
      <c r="W432" s="49"/>
    </row>
    <row r="433" spans="1:23" s="44" customFormat="1" x14ac:dyDescent="0.35">
      <c r="B433" s="14"/>
      <c r="C433"/>
      <c r="D433"/>
      <c r="E433" s="89" t="str">
        <f>Fragensammlung!J27</f>
        <v>Fuß und Unterschenkel</v>
      </c>
      <c r="F433" s="89"/>
      <c r="G433"/>
      <c r="H433" s="14"/>
      <c r="I433"/>
      <c r="J433" s="16"/>
      <c r="K433"/>
      <c r="L433"/>
      <c r="M433" s="21"/>
      <c r="N433" s="46"/>
      <c r="O433" s="46" t="e">
        <f ca="1">_xlfn.XLOOKUP(N431,Fragensammlung!A:A,Fragensammlung!C:C,"")</f>
        <v>#N/A</v>
      </c>
      <c r="T433" s="49"/>
      <c r="U433" s="49"/>
      <c r="V433" s="49"/>
      <c r="W433" s="49"/>
    </row>
    <row r="434" spans="1:23" s="44" customFormat="1" ht="7.5" customHeight="1" x14ac:dyDescent="0.35">
      <c r="B434" s="14"/>
      <c r="C434"/>
      <c r="D434"/>
      <c r="E434" s="89"/>
      <c r="F434" s="89"/>
      <c r="G434"/>
      <c r="H434" s="14"/>
      <c r="I434"/>
      <c r="J434" s="16"/>
      <c r="K434"/>
      <c r="L434"/>
      <c r="M434" s="21"/>
      <c r="N434" s="46"/>
      <c r="O434" s="46"/>
      <c r="T434" s="49"/>
      <c r="U434" s="49"/>
      <c r="V434" s="49"/>
      <c r="W434" s="49"/>
    </row>
    <row r="435" spans="1:23" s="44" customFormat="1" x14ac:dyDescent="0.35">
      <c r="B435" s="14"/>
      <c r="C435"/>
      <c r="D435"/>
      <c r="E435" s="89"/>
      <c r="F435" s="89"/>
      <c r="G435"/>
      <c r="H435" s="14"/>
      <c r="I435"/>
      <c r="J435" s="16"/>
      <c r="K435"/>
      <c r="L435"/>
      <c r="M435" s="21"/>
      <c r="N435" s="46"/>
      <c r="O435" s="46" t="e">
        <f ca="1">_xlfn.XLOOKUP(N431,Fragensammlung!A:A,Fragensammlung!D:D,"")</f>
        <v>#N/A</v>
      </c>
      <c r="T435" s="49"/>
      <c r="U435" s="49"/>
      <c r="V435" s="49"/>
      <c r="W435" s="49"/>
    </row>
    <row r="436" spans="1:23" s="44" customFormat="1" ht="7.5" customHeight="1" x14ac:dyDescent="0.35">
      <c r="B436" s="14"/>
      <c r="C436"/>
      <c r="D436"/>
      <c r="E436" s="89"/>
      <c r="F436" s="89"/>
      <c r="G436"/>
      <c r="H436" s="14"/>
      <c r="I436"/>
      <c r="J436" s="16"/>
      <c r="K436"/>
      <c r="L436"/>
      <c r="M436" s="21"/>
      <c r="N436" s="46"/>
      <c r="O436" s="46"/>
      <c r="T436" s="49"/>
      <c r="U436" s="49"/>
      <c r="V436" s="49"/>
      <c r="W436" s="49"/>
    </row>
    <row r="437" spans="1:23" s="44" customFormat="1" x14ac:dyDescent="0.35">
      <c r="B437" s="14"/>
      <c r="C437"/>
      <c r="D437"/>
      <c r="E437" s="89"/>
      <c r="F437" s="89"/>
      <c r="G437"/>
      <c r="H437" s="14"/>
      <c r="I437"/>
      <c r="J437" s="16"/>
      <c r="K437"/>
      <c r="L437"/>
      <c r="M437" s="21"/>
      <c r="N437" s="46"/>
      <c r="O437" s="46" t="e">
        <f ca="1">_xlfn.XLOOKUP(N431,Fragensammlung!A:A,Fragensammlung!E:E,"")</f>
        <v>#N/A</v>
      </c>
      <c r="T437" s="49"/>
      <c r="U437" s="49"/>
      <c r="V437" s="49"/>
      <c r="W437" s="49"/>
    </row>
    <row r="438" spans="1:23" s="44" customFormat="1" ht="7.5" customHeight="1" x14ac:dyDescent="0.35">
      <c r="B438" s="14"/>
      <c r="C438"/>
      <c r="D438"/>
      <c r="E438" s="89"/>
      <c r="F438" s="89"/>
      <c r="G438"/>
      <c r="H438" s="14"/>
      <c r="I438"/>
      <c r="J438" s="16"/>
      <c r="K438"/>
      <c r="L438"/>
      <c r="M438" s="21"/>
      <c r="N438" s="46"/>
      <c r="O438" s="46"/>
      <c r="T438" s="49"/>
      <c r="U438" s="49"/>
      <c r="V438" s="49"/>
      <c r="W438" s="49"/>
    </row>
    <row r="439" spans="1:23" s="44" customFormat="1" x14ac:dyDescent="0.35">
      <c r="A439"/>
      <c r="B439" s="14"/>
      <c r="C439"/>
      <c r="D439"/>
      <c r="E439" s="89"/>
      <c r="F439" s="89"/>
      <c r="G439"/>
      <c r="H439" s="14"/>
      <c r="I439"/>
      <c r="J439" s="16"/>
      <c r="K439"/>
      <c r="L439"/>
      <c r="M439" s="21"/>
      <c r="N439" s="46"/>
      <c r="O439" s="46" t="e">
        <f ca="1">_xlfn.XLOOKUP(N431,Fragensammlung!A:A,Fragensammlung!F:F,"")</f>
        <v>#N/A</v>
      </c>
      <c r="T439" s="49"/>
      <c r="U439" s="49"/>
      <c r="V439" s="49"/>
      <c r="W439" s="49"/>
    </row>
    <row r="440" spans="1:23" s="44" customFormat="1" ht="7.5" customHeight="1" x14ac:dyDescent="0.35">
      <c r="A440"/>
      <c r="B440" s="14"/>
      <c r="C440"/>
      <c r="D440"/>
      <c r="E440" s="89"/>
      <c r="F440" s="89"/>
      <c r="G440"/>
      <c r="H440" s="14"/>
      <c r="I440"/>
      <c r="J440" s="16"/>
      <c r="K440"/>
      <c r="L440"/>
      <c r="M440" s="21"/>
      <c r="N440" s="46"/>
      <c r="O440" s="46"/>
      <c r="T440" s="49"/>
      <c r="U440" s="49"/>
      <c r="V440" s="49"/>
      <c r="W440" s="49"/>
    </row>
    <row r="441" spans="1:23" s="44" customFormat="1" x14ac:dyDescent="0.35">
      <c r="A441"/>
      <c r="B441" s="14"/>
      <c r="C441"/>
      <c r="D441"/>
      <c r="E441" s="89"/>
      <c r="F441" s="89"/>
      <c r="G441"/>
      <c r="H441" s="14"/>
      <c r="I441"/>
      <c r="J441" s="16"/>
      <c r="K441"/>
      <c r="L441"/>
      <c r="M441" s="21"/>
      <c r="N441" s="46"/>
      <c r="O441" s="46" t="e">
        <f ca="1">_xlfn.XLOOKUP(N431,Fragensammlung!A:A,Fragensammlung!G:G,"")</f>
        <v>#N/A</v>
      </c>
      <c r="T441" s="49"/>
      <c r="U441" s="49"/>
      <c r="V441" s="49"/>
      <c r="W441" s="49"/>
    </row>
    <row r="442" spans="1:23" s="44" customFormat="1" ht="7.5" customHeight="1" x14ac:dyDescent="0.35">
      <c r="A442"/>
      <c r="B442" s="14"/>
      <c r="C442"/>
      <c r="D442"/>
      <c r="E442" s="89"/>
      <c r="F442" s="89"/>
      <c r="G442"/>
      <c r="H442" s="14"/>
      <c r="I442"/>
      <c r="J442" s="16"/>
      <c r="K442"/>
      <c r="L442"/>
      <c r="M442" s="21"/>
      <c r="N442" s="46"/>
      <c r="O442" s="46"/>
      <c r="T442" s="49"/>
      <c r="U442" s="49"/>
      <c r="V442" s="49"/>
      <c r="W442" s="49"/>
    </row>
    <row r="443" spans="1:23" s="44" customFormat="1" x14ac:dyDescent="0.35">
      <c r="A443"/>
      <c r="B443" s="14"/>
      <c r="C443"/>
      <c r="D443"/>
      <c r="E443" s="89"/>
      <c r="F443" s="89"/>
      <c r="G443"/>
      <c r="H443" s="14"/>
      <c r="I443"/>
      <c r="J443" s="16"/>
      <c r="K443"/>
      <c r="L443"/>
      <c r="M443" s="21"/>
      <c r="N443" s="46"/>
      <c r="O443" s="46" t="e">
        <f ca="1">_xlfn.XLOOKUP(N431,Fragensammlung!A:A,Fragensammlung!H:H,"")</f>
        <v>#N/A</v>
      </c>
      <c r="T443" s="49"/>
      <c r="U443" s="49"/>
      <c r="V443" s="49"/>
      <c r="W443" s="49"/>
    </row>
    <row r="444" spans="1:23" s="44" customFormat="1" ht="9" customHeight="1" thickBot="1" x14ac:dyDescent="0.4">
      <c r="A444"/>
      <c r="B444" s="17"/>
      <c r="C444" s="18"/>
      <c r="D444" s="18"/>
      <c r="E444" s="18"/>
      <c r="F444" s="18"/>
      <c r="G444" s="18"/>
      <c r="H444" s="17"/>
      <c r="I444" s="18"/>
      <c r="J444" s="19"/>
      <c r="K444"/>
      <c r="L444"/>
      <c r="M444" s="21"/>
      <c r="N444" s="46"/>
      <c r="O444" s="46"/>
      <c r="T444" s="49"/>
      <c r="U444" s="49"/>
      <c r="V444" s="49"/>
      <c r="W444" s="49"/>
    </row>
    <row r="446" spans="1:23" s="44" customFormat="1" ht="15" thickBot="1" x14ac:dyDescent="0.4">
      <c r="B446"/>
      <c r="C446"/>
      <c r="D446"/>
      <c r="E446"/>
      <c r="F446"/>
      <c r="G446"/>
      <c r="H446"/>
      <c r="I446"/>
      <c r="J446"/>
      <c r="K446"/>
      <c r="L446"/>
      <c r="M446" s="21"/>
      <c r="N446" s="46"/>
      <c r="O446" s="46"/>
      <c r="T446" s="49"/>
      <c r="U446" s="49"/>
      <c r="V446" s="49"/>
      <c r="W446" s="49"/>
    </row>
    <row r="447" spans="1:23" s="44" customFormat="1" ht="6" customHeight="1" x14ac:dyDescent="0.35">
      <c r="B447" s="11"/>
      <c r="C447" s="12"/>
      <c r="D447" s="12"/>
      <c r="E447" s="12"/>
      <c r="F447" s="12"/>
      <c r="G447" s="12"/>
      <c r="H447" s="11"/>
      <c r="I447" s="12"/>
      <c r="J447" s="13"/>
      <c r="K447"/>
      <c r="L447"/>
      <c r="M447" s="21"/>
      <c r="N447" s="46"/>
      <c r="O447" s="46"/>
      <c r="T447" s="49"/>
      <c r="U447" s="49"/>
      <c r="V447" s="49"/>
      <c r="W447" s="49"/>
    </row>
    <row r="448" spans="1:23" s="44" customFormat="1" x14ac:dyDescent="0.35">
      <c r="B448" s="14"/>
      <c r="C448" s="15"/>
      <c r="D448"/>
      <c r="E448" s="89"/>
      <c r="F448" s="89"/>
      <c r="G448"/>
      <c r="H448" s="14"/>
      <c r="I448" t="s">
        <v>28</v>
      </c>
      <c r="J448" s="16"/>
      <c r="K448"/>
      <c r="L448"/>
      <c r="M448" s="21"/>
      <c r="N448" s="46">
        <f ca="1">_xlfn.XLOOKUP(C448,Fragensammlung!T:T,Fragensammlung!M:M)</f>
        <v>0</v>
      </c>
      <c r="O448" s="46"/>
      <c r="P448" s="44" t="e">
        <f ca="1">_xlfn.XLOOKUP(N448,Fragensammlung!A:A,Fragensammlung!J:J)</f>
        <v>#N/A</v>
      </c>
      <c r="T448" s="49"/>
      <c r="U448" s="49"/>
      <c r="V448" s="49"/>
      <c r="W448" s="49"/>
    </row>
    <row r="449" spans="1:23" s="44" customFormat="1" x14ac:dyDescent="0.35">
      <c r="B449" s="14"/>
      <c r="C449"/>
      <c r="D449"/>
      <c r="E449" s="89"/>
      <c r="F449" s="89"/>
      <c r="G449"/>
      <c r="H449" s="14"/>
      <c r="I449"/>
      <c r="J449" s="16"/>
      <c r="K449"/>
      <c r="L449"/>
      <c r="M449" s="21"/>
      <c r="N449" s="46"/>
      <c r="O449" s="46"/>
      <c r="T449" s="49"/>
      <c r="U449" s="49"/>
      <c r="V449" s="49"/>
      <c r="W449" s="49"/>
    </row>
    <row r="450" spans="1:23" s="44" customFormat="1" x14ac:dyDescent="0.35">
      <c r="B450" s="14"/>
      <c r="C450"/>
      <c r="D450"/>
      <c r="E450" s="89"/>
      <c r="F450" s="89"/>
      <c r="G450"/>
      <c r="H450" s="14"/>
      <c r="I450"/>
      <c r="J450" s="16"/>
      <c r="K450"/>
      <c r="L450"/>
      <c r="M450" s="21"/>
      <c r="N450" s="46"/>
      <c r="O450" s="46" t="str">
        <f ca="1">_xlfn.XLOOKUP(N448,Fragensammlung!A:A,Fragensammlung!C:C,"")</f>
        <v/>
      </c>
      <c r="T450" s="49"/>
      <c r="U450" s="49"/>
      <c r="V450" s="49"/>
      <c r="W450" s="49"/>
    </row>
    <row r="451" spans="1:23" s="44" customFormat="1" ht="7.5" customHeight="1" x14ac:dyDescent="0.35">
      <c r="B451" s="14"/>
      <c r="C451"/>
      <c r="D451"/>
      <c r="E451" s="89"/>
      <c r="F451" s="89"/>
      <c r="G451"/>
      <c r="H451" s="14"/>
      <c r="I451"/>
      <c r="J451" s="16"/>
      <c r="K451"/>
      <c r="L451"/>
      <c r="M451" s="21"/>
      <c r="N451" s="46"/>
      <c r="O451" s="46"/>
      <c r="T451" s="49"/>
      <c r="U451" s="49"/>
      <c r="V451" s="49"/>
      <c r="W451" s="49"/>
    </row>
    <row r="452" spans="1:23" s="44" customFormat="1" x14ac:dyDescent="0.35">
      <c r="B452" s="14"/>
      <c r="C452"/>
      <c r="D452"/>
      <c r="E452" s="89"/>
      <c r="F452" s="89"/>
      <c r="G452"/>
      <c r="H452" s="14"/>
      <c r="I452"/>
      <c r="J452" s="16"/>
      <c r="K452"/>
      <c r="L452"/>
      <c r="M452" s="21"/>
      <c r="N452" s="46"/>
      <c r="O452" s="46" t="str">
        <f ca="1">_xlfn.XLOOKUP(N448,Fragensammlung!A:A,Fragensammlung!D:D,"")</f>
        <v/>
      </c>
      <c r="T452" s="49"/>
      <c r="U452" s="49"/>
      <c r="V452" s="49"/>
      <c r="W452" s="49"/>
    </row>
    <row r="453" spans="1:23" s="44" customFormat="1" ht="7.5" customHeight="1" x14ac:dyDescent="0.35">
      <c r="B453" s="14"/>
      <c r="C453"/>
      <c r="D453"/>
      <c r="E453" s="89"/>
      <c r="F453" s="89"/>
      <c r="G453"/>
      <c r="H453" s="14"/>
      <c r="I453"/>
      <c r="J453" s="16"/>
      <c r="K453"/>
      <c r="L453"/>
      <c r="M453" s="21"/>
      <c r="N453" s="46"/>
      <c r="O453" s="46"/>
      <c r="T453" s="49"/>
      <c r="U453" s="49"/>
      <c r="V453" s="49"/>
      <c r="W453" s="49"/>
    </row>
    <row r="454" spans="1:23" s="44" customFormat="1" x14ac:dyDescent="0.35">
      <c r="B454" s="14"/>
      <c r="C454"/>
      <c r="D454"/>
      <c r="E454" s="89"/>
      <c r="F454" s="89"/>
      <c r="G454"/>
      <c r="H454" s="14"/>
      <c r="I454"/>
      <c r="J454" s="16"/>
      <c r="K454"/>
      <c r="L454"/>
      <c r="M454" s="21"/>
      <c r="N454" s="46"/>
      <c r="O454" s="46" t="str">
        <f ca="1">_xlfn.XLOOKUP(N448,Fragensammlung!A:A,Fragensammlung!E:E,"")</f>
        <v/>
      </c>
      <c r="T454" s="49"/>
      <c r="U454" s="49"/>
      <c r="V454" s="49"/>
      <c r="W454" s="49"/>
    </row>
    <row r="455" spans="1:23" s="44" customFormat="1" ht="7.5" customHeight="1" x14ac:dyDescent="0.35">
      <c r="B455" s="14"/>
      <c r="C455"/>
      <c r="D455"/>
      <c r="E455" s="89"/>
      <c r="F455" s="89"/>
      <c r="G455"/>
      <c r="H455" s="14"/>
      <c r="I455"/>
      <c r="J455" s="16"/>
      <c r="K455"/>
      <c r="L455"/>
      <c r="M455" s="21"/>
      <c r="N455" s="46"/>
      <c r="O455" s="46"/>
      <c r="T455" s="49"/>
      <c r="U455" s="49"/>
      <c r="V455" s="49"/>
      <c r="W455" s="49"/>
    </row>
    <row r="456" spans="1:23" s="44" customFormat="1" x14ac:dyDescent="0.35">
      <c r="A456"/>
      <c r="B456" s="14"/>
      <c r="C456"/>
      <c r="D456"/>
      <c r="E456" s="89"/>
      <c r="F456" s="89"/>
      <c r="G456"/>
      <c r="H456" s="14"/>
      <c r="I456"/>
      <c r="J456" s="16"/>
      <c r="K456"/>
      <c r="L456"/>
      <c r="M456" s="21"/>
      <c r="N456" s="46"/>
      <c r="O456" s="46" t="str">
        <f ca="1">_xlfn.XLOOKUP(N448,Fragensammlung!A:A,Fragensammlung!F:F,"")</f>
        <v/>
      </c>
      <c r="T456" s="49"/>
      <c r="U456" s="49"/>
      <c r="V456" s="49"/>
      <c r="W456" s="49"/>
    </row>
    <row r="457" spans="1:23" s="44" customFormat="1" ht="7.5" customHeight="1" x14ac:dyDescent="0.35">
      <c r="A457"/>
      <c r="B457" s="14"/>
      <c r="C457"/>
      <c r="D457"/>
      <c r="E457" s="89"/>
      <c r="F457" s="89"/>
      <c r="G457"/>
      <c r="H457" s="14"/>
      <c r="I457"/>
      <c r="J457" s="16"/>
      <c r="K457"/>
      <c r="L457"/>
      <c r="M457" s="21"/>
      <c r="N457" s="46"/>
      <c r="O457" s="46"/>
      <c r="T457" s="49"/>
      <c r="U457" s="49"/>
      <c r="V457" s="49"/>
      <c r="W457" s="49"/>
    </row>
    <row r="458" spans="1:23" s="44" customFormat="1" x14ac:dyDescent="0.35">
      <c r="A458"/>
      <c r="B458" s="14"/>
      <c r="C458"/>
      <c r="D458"/>
      <c r="E458" s="89"/>
      <c r="F458" s="89"/>
      <c r="G458"/>
      <c r="H458" s="14"/>
      <c r="I458"/>
      <c r="J458" s="16"/>
      <c r="K458"/>
      <c r="L458"/>
      <c r="M458" s="21"/>
      <c r="N458" s="46"/>
      <c r="O458" s="46" t="str">
        <f ca="1">_xlfn.XLOOKUP(N448,Fragensammlung!A:A,Fragensammlung!G:G,"")</f>
        <v/>
      </c>
      <c r="T458" s="49"/>
      <c r="U458" s="49"/>
      <c r="V458" s="49"/>
      <c r="W458" s="49"/>
    </row>
    <row r="459" spans="1:23" s="44" customFormat="1" ht="7.5" customHeight="1" x14ac:dyDescent="0.35">
      <c r="A459"/>
      <c r="B459" s="14"/>
      <c r="C459"/>
      <c r="D459"/>
      <c r="E459" s="89"/>
      <c r="F459" s="89"/>
      <c r="G459"/>
      <c r="H459" s="14"/>
      <c r="I459"/>
      <c r="J459" s="16"/>
      <c r="K459"/>
      <c r="L459"/>
      <c r="M459" s="21"/>
      <c r="N459" s="46"/>
      <c r="O459" s="46"/>
      <c r="T459" s="49"/>
      <c r="U459" s="49"/>
      <c r="V459" s="49"/>
      <c r="W459" s="49"/>
    </row>
    <row r="460" spans="1:23" s="44" customFormat="1" x14ac:dyDescent="0.35">
      <c r="A460"/>
      <c r="B460" s="14"/>
      <c r="C460"/>
      <c r="D460"/>
      <c r="E460" s="89"/>
      <c r="F460" s="89"/>
      <c r="G460"/>
      <c r="H460" s="14"/>
      <c r="I460"/>
      <c r="J460" s="16"/>
      <c r="K460"/>
      <c r="L460"/>
      <c r="M460" s="21"/>
      <c r="N460" s="46"/>
      <c r="O460" s="46" t="str">
        <f ca="1">_xlfn.XLOOKUP(N448,Fragensammlung!A:A,Fragensammlung!H:H,"")</f>
        <v/>
      </c>
      <c r="T460" s="49"/>
      <c r="U460" s="49"/>
      <c r="V460" s="49"/>
      <c r="W460" s="49"/>
    </row>
    <row r="461" spans="1:23" s="44" customFormat="1" ht="9" customHeight="1" thickBot="1" x14ac:dyDescent="0.4">
      <c r="A461"/>
      <c r="B461" s="17"/>
      <c r="C461" s="18"/>
      <c r="D461" s="18"/>
      <c r="E461" s="18"/>
      <c r="F461" s="18"/>
      <c r="G461" s="18"/>
      <c r="H461" s="17"/>
      <c r="I461" s="18"/>
      <c r="J461" s="19"/>
      <c r="K461"/>
      <c r="L461"/>
      <c r="M461" s="21"/>
      <c r="N461" s="46"/>
      <c r="O461" s="46"/>
      <c r="T461" s="49"/>
      <c r="U461" s="49"/>
      <c r="V461" s="49"/>
      <c r="W461" s="49"/>
    </row>
  </sheetData>
  <sheetProtection algorithmName="SHA-512" hashValue="F9ndnJ3WkNxDIR9dIZN8UPpYDW+YWknCIHXcRHFtjO9llmoSzHsMtsha1OE/5Mw55N9swBIViDGhw2fD9+i8fQ==" saltValue="rh6fAowAh9Untv9Z7La9iw==" spinCount="100000" sheet="1" objects="1" scenarios="1" selectLockedCells="1"/>
  <mergeCells count="54">
    <mergeCell ref="E42:F52"/>
    <mergeCell ref="E6:F7"/>
    <mergeCell ref="E8:F18"/>
    <mergeCell ref="E23:F24"/>
    <mergeCell ref="E25:F35"/>
    <mergeCell ref="E40:F41"/>
    <mergeCell ref="E144:F154"/>
    <mergeCell ref="E57:F58"/>
    <mergeCell ref="E59:F69"/>
    <mergeCell ref="E74:F75"/>
    <mergeCell ref="E76:F86"/>
    <mergeCell ref="E91:F92"/>
    <mergeCell ref="E93:F103"/>
    <mergeCell ref="E108:F109"/>
    <mergeCell ref="E110:F120"/>
    <mergeCell ref="E125:F126"/>
    <mergeCell ref="E127:F137"/>
    <mergeCell ref="E142:F143"/>
    <mergeCell ref="E246:F256"/>
    <mergeCell ref="E159:F160"/>
    <mergeCell ref="E161:F171"/>
    <mergeCell ref="E176:F177"/>
    <mergeCell ref="E178:F188"/>
    <mergeCell ref="E193:F194"/>
    <mergeCell ref="E195:F205"/>
    <mergeCell ref="E210:F211"/>
    <mergeCell ref="E212:F222"/>
    <mergeCell ref="E227:F228"/>
    <mergeCell ref="E229:F239"/>
    <mergeCell ref="E244:F245"/>
    <mergeCell ref="E348:F358"/>
    <mergeCell ref="E261:F262"/>
    <mergeCell ref="E263:F273"/>
    <mergeCell ref="E278:F279"/>
    <mergeCell ref="E280:F290"/>
    <mergeCell ref="E295:F296"/>
    <mergeCell ref="E297:F307"/>
    <mergeCell ref="E312:F313"/>
    <mergeCell ref="E314:F324"/>
    <mergeCell ref="E329:F330"/>
    <mergeCell ref="E331:F341"/>
    <mergeCell ref="E346:F347"/>
    <mergeCell ref="E450:F460"/>
    <mergeCell ref="E363:F364"/>
    <mergeCell ref="E365:F375"/>
    <mergeCell ref="E380:F381"/>
    <mergeCell ref="E382:F392"/>
    <mergeCell ref="E397:F398"/>
    <mergeCell ref="E399:F409"/>
    <mergeCell ref="E414:F415"/>
    <mergeCell ref="E416:F426"/>
    <mergeCell ref="E431:F432"/>
    <mergeCell ref="E433:F443"/>
    <mergeCell ref="E448:F449"/>
  </mergeCells>
  <conditionalFormatting sqref="F1:G1 E2:G2 G3 E4:G5 E6 G6:G18 E19:G22 E23 G23:G35 E36:G39 E40 G40:G52 E53:G56 E57 G57:G69 E70:G73 E74 G74:G86 E87:G90 E91 G91:G103 E104:G107 E108 G108:G120 E121:G124 E125 G125:G137 E138:G141 E142 G142:G154 E155:G158 E159 G159:G171 E172:G175 E176 G176:G188 E189:G192 E193 G193:G205 E206:G209 E210 G210:G222 E223:G226 E227 G227:G239 E240:G243 E244 G244:G256 E257:G260 E261 G261:G273 E274:G277 E278 G278:G290 E291:G294 E295 G295:G307 E308:G311 E312 G312:G324 E325:G328 E329 G329:G341 E342:G345 E346 G346:G358 E359:G362 E363 G363:G375 E376:G379 E380 G380:G392 E393:G396 E397 G397:G409 E410:G413 E414 G414:G426 E427:G430 E431 G431:G443 E444:G447 E448 G448:G460 E461:G1048576">
    <cfRule type="expression" dxfId="3" priority="2">
      <formula>E1=0</formula>
    </cfRule>
  </conditionalFormatting>
  <conditionalFormatting sqref="U12">
    <cfRule type="cellIs" dxfId="2" priority="1" operator="equal">
      <formula>0</formula>
    </cfRule>
  </conditionalFormatting>
  <pageMargins left="0.7" right="0.7" top="0.78740157499999996" bottom="0.78740157499999996" header="0.3" footer="0.3"/>
  <pageSetup paperSize="9" scale="89" fitToHeight="0" orientation="portrait" horizontalDpi="300" r:id="rId1"/>
  <rowBreaks count="3" manualBreakCount="3">
    <brk id="207" min="1" max="9" man="1"/>
    <brk id="343" min="1" max="9" man="1"/>
    <brk id="411"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F56A7-5D1D-4D26-B2B0-AC0051A27C76}">
  <dimension ref="A1:W33"/>
  <sheetViews>
    <sheetView topLeftCell="N1" zoomScale="70" zoomScaleNormal="70" workbookViewId="0">
      <selection activeCell="W2" sqref="W2"/>
    </sheetView>
  </sheetViews>
  <sheetFormatPr baseColWidth="10" defaultColWidth="11.453125" defaultRowHeight="14.5" x14ac:dyDescent="0.35"/>
  <cols>
    <col min="1" max="1" width="13.26953125" style="36" bestFit="1" customWidth="1"/>
    <col min="2" max="2" width="15" style="33" bestFit="1" customWidth="1"/>
    <col min="3" max="3" width="16.1796875" bestFit="1" customWidth="1"/>
    <col min="4" max="4" width="16.26953125" bestFit="1" customWidth="1"/>
    <col min="5" max="5" width="16" bestFit="1" customWidth="1"/>
    <col min="6" max="9" width="17.81640625" customWidth="1"/>
    <col min="10" max="10" width="26.54296875" style="34" customWidth="1"/>
    <col min="11" max="11" width="9.54296875" bestFit="1" customWidth="1"/>
    <col min="12" max="12" width="12.7265625" bestFit="1" customWidth="1"/>
    <col min="13" max="13" width="16.26953125" bestFit="1" customWidth="1"/>
    <col min="14" max="14" width="10.54296875" bestFit="1" customWidth="1"/>
    <col min="15" max="15" width="19" bestFit="1" customWidth="1"/>
    <col min="16" max="16" width="24.453125" bestFit="1" customWidth="1"/>
    <col min="17" max="17" width="21.54296875" bestFit="1" customWidth="1"/>
    <col min="18" max="18" width="18.7265625" bestFit="1" customWidth="1"/>
    <col min="19" max="19" width="29.7265625" bestFit="1" customWidth="1"/>
    <col min="20" max="20" width="29.1796875" customWidth="1"/>
    <col min="21" max="22" width="27.54296875" bestFit="1" customWidth="1"/>
    <col min="23" max="23" width="13.1796875" customWidth="1"/>
  </cols>
  <sheetData>
    <row r="1" spans="1:23" x14ac:dyDescent="0.35">
      <c r="A1" s="40" t="s">
        <v>31</v>
      </c>
      <c r="B1" s="31" t="s">
        <v>32</v>
      </c>
      <c r="C1" s="4" t="s">
        <v>33</v>
      </c>
      <c r="D1" s="4" t="s">
        <v>34</v>
      </c>
      <c r="E1" s="4" t="s">
        <v>35</v>
      </c>
      <c r="F1" s="4" t="s">
        <v>36</v>
      </c>
      <c r="G1" s="4" t="s">
        <v>37</v>
      </c>
      <c r="H1" s="4" t="s">
        <v>38</v>
      </c>
      <c r="I1" s="4" t="s">
        <v>39</v>
      </c>
      <c r="J1" s="37" t="s">
        <v>27</v>
      </c>
      <c r="K1" s="4" t="s">
        <v>28</v>
      </c>
      <c r="L1" s="5" t="s">
        <v>40</v>
      </c>
      <c r="M1" s="1" t="s">
        <v>41</v>
      </c>
      <c r="N1" s="1" t="s">
        <v>42</v>
      </c>
      <c r="O1" s="1" t="s">
        <v>43</v>
      </c>
      <c r="P1" s="1" t="s">
        <v>44</v>
      </c>
      <c r="Q1" s="1" t="s">
        <v>45</v>
      </c>
      <c r="R1" s="1" t="s">
        <v>46</v>
      </c>
      <c r="S1" s="1" t="s">
        <v>47</v>
      </c>
      <c r="T1" s="1" t="s">
        <v>48</v>
      </c>
      <c r="V1" t="s">
        <v>49</v>
      </c>
      <c r="W1">
        <f>Hinweise!I32</f>
        <v>20</v>
      </c>
    </row>
    <row r="2" spans="1:23" ht="58" x14ac:dyDescent="0.35">
      <c r="A2" s="41">
        <v>1</v>
      </c>
      <c r="B2" s="6" t="s">
        <v>50</v>
      </c>
      <c r="C2" s="6" t="s">
        <v>51</v>
      </c>
      <c r="D2" s="6" t="s">
        <v>52</v>
      </c>
      <c r="E2" s="6" t="s">
        <v>51</v>
      </c>
      <c r="F2" s="6" t="s">
        <v>52</v>
      </c>
      <c r="G2" s="45" t="s">
        <v>51</v>
      </c>
      <c r="H2" s="45" t="s">
        <v>51</v>
      </c>
      <c r="I2" s="6"/>
      <c r="J2" s="38" t="s">
        <v>53</v>
      </c>
      <c r="K2" s="6">
        <v>2</v>
      </c>
      <c r="L2" s="7">
        <f ca="1">RAND()</f>
        <v>0.82308632559945061</v>
      </c>
      <c r="M2">
        <f t="shared" ref="M2:M27" ca="1" si="0">_xlfn.RANK.EQ(L2,L:L)</f>
        <v>3</v>
      </c>
      <c r="N2">
        <f ca="1">_xlfn.XLOOKUP(Tabelle3[[#This Row],[Zufallsaufgabe]],A:A,K:K)</f>
        <v>1</v>
      </c>
      <c r="O2">
        <f ca="1">N2</f>
        <v>1</v>
      </c>
      <c r="Q2" t="b">
        <f ca="1">IF(O2&lt;=$W$1,TRUE)</f>
        <v>1</v>
      </c>
      <c r="R2" t="str">
        <f ca="1">IF(Q2=TRUE,"nein",N2)</f>
        <v>nein</v>
      </c>
      <c r="S2" t="b" cm="1">
        <f t="array" aca="1" ref="S2" ca="1">_xlfn.IFS(Q2=TRUE,TRUE,$W$3=0,FALSE,Q2=FALSE,IF(_xlfn.XLOOKUP($W$3,R:R,M:M)=M2,TRUE,FALSE))</f>
        <v>1</v>
      </c>
      <c r="T2" cm="1">
        <f t="array" aca="1" ref="T2" ca="1">_xlfn.IFS(A2=1,1,Tabelle3[[#This Row],[Aufgabe aufnehmen]],T1+1,Tabelle3[[#This Row],[Aufgaben inkl Zusatzaufgabe]],$W$5)</f>
        <v>1</v>
      </c>
      <c r="V2" t="s">
        <v>54</v>
      </c>
      <c r="W2">
        <f ca="1">SUMIF($Q$2:$Q$27,TRUE,$N$2:$N$27)</f>
        <v>20</v>
      </c>
    </row>
    <row r="3" spans="1:23" ht="29" x14ac:dyDescent="0.35">
      <c r="A3" s="35">
        <v>2</v>
      </c>
      <c r="B3" s="8" t="s">
        <v>55</v>
      </c>
      <c r="C3" s="6" t="s">
        <v>51</v>
      </c>
      <c r="D3" s="6" t="s">
        <v>51</v>
      </c>
      <c r="E3" s="6" t="s">
        <v>52</v>
      </c>
      <c r="F3" s="6" t="s">
        <v>51</v>
      </c>
      <c r="G3" s="45" t="s">
        <v>51</v>
      </c>
      <c r="H3" s="45" t="s">
        <v>52</v>
      </c>
      <c r="I3" s="45" t="s">
        <v>51</v>
      </c>
      <c r="J3" s="29" t="s">
        <v>56</v>
      </c>
      <c r="K3" s="8">
        <v>1</v>
      </c>
      <c r="L3" s="9">
        <f t="shared" ref="L3:L4" ca="1" si="1">RAND()</f>
        <v>4.3356090414398141E-2</v>
      </c>
      <c r="M3">
        <f t="shared" ca="1" si="0"/>
        <v>26</v>
      </c>
      <c r="N3">
        <f ca="1">_xlfn.XLOOKUP(Tabelle3[[#This Row],[Zufallsaufgabe]],A:A,K:K)</f>
        <v>2</v>
      </c>
      <c r="O3">
        <f ca="1">O2+N3</f>
        <v>3</v>
      </c>
      <c r="P3">
        <f t="shared" ref="P3:P27" ca="1" si="2">$W$1-O2</f>
        <v>19</v>
      </c>
      <c r="Q3" t="b">
        <f t="shared" ref="Q3:Q27" ca="1" si="3">IF(O3&lt;=$W$1,TRUE)</f>
        <v>1</v>
      </c>
      <c r="R3" t="str">
        <f t="shared" ref="R3:R4" ca="1" si="4">IF(Q3=TRUE,"nein",N3)</f>
        <v>nein</v>
      </c>
      <c r="S3" t="b" cm="1">
        <f t="array" aca="1" ref="S3" ca="1">_xlfn.IFS(Q3=TRUE,TRUE,$W$3=0,FALSE,Q3=FALSE,IF(_xlfn.XLOOKUP($W$3,R:R,M:M)=M3,TRUE,FALSE))</f>
        <v>1</v>
      </c>
      <c r="T3" cm="1">
        <f t="array" aca="1" ref="T3" ca="1">_xlfn.IFS(A3=1,1,Tabelle3[[#This Row],[Aufgabe aufnehmen]],T2+1,Tabelle3[[#This Row],[Aufgaben inkl Zusatzaufgabe]],$W$5)</f>
        <v>2</v>
      </c>
      <c r="V3" t="s">
        <v>57</v>
      </c>
      <c r="W3">
        <f ca="1">W1-W2</f>
        <v>0</v>
      </c>
    </row>
    <row r="4" spans="1:23" x14ac:dyDescent="0.35">
      <c r="A4" s="41">
        <v>3</v>
      </c>
      <c r="B4" s="6" t="s">
        <v>58</v>
      </c>
      <c r="C4" s="6" t="s">
        <v>51</v>
      </c>
      <c r="D4" s="6" t="s">
        <v>51</v>
      </c>
      <c r="E4" s="6" t="s">
        <v>52</v>
      </c>
      <c r="F4" s="6" t="s">
        <v>51</v>
      </c>
      <c r="G4" s="45" t="s">
        <v>51</v>
      </c>
      <c r="H4" s="45" t="s">
        <v>51</v>
      </c>
      <c r="I4" s="6"/>
      <c r="J4" s="38" t="s">
        <v>59</v>
      </c>
      <c r="K4" s="6">
        <v>1</v>
      </c>
      <c r="L4" s="7">
        <f t="shared" ca="1" si="1"/>
        <v>0.13190975435484842</v>
      </c>
      <c r="M4">
        <f t="shared" ca="1" si="0"/>
        <v>24</v>
      </c>
      <c r="N4">
        <f ca="1">_xlfn.XLOOKUP(Tabelle3[[#This Row],[Zufallsaufgabe]],A:A,K:K)</f>
        <v>1</v>
      </c>
      <c r="O4">
        <f t="shared" ref="O4:O6" ca="1" si="5">O3+N4</f>
        <v>4</v>
      </c>
      <c r="P4">
        <f t="shared" ca="1" si="2"/>
        <v>17</v>
      </c>
      <c r="Q4" t="b">
        <f t="shared" ca="1" si="3"/>
        <v>1</v>
      </c>
      <c r="R4" t="str">
        <f t="shared" ca="1" si="4"/>
        <v>nein</v>
      </c>
      <c r="S4" t="b" cm="1">
        <f t="array" aca="1" ref="S4" ca="1">_xlfn.IFS(Q4=TRUE,TRUE,$W$3=0,FALSE,Q4=FALSE,IF(_xlfn.XLOOKUP($W$3,R:R,M:M)=M4,TRUE,FALSE))</f>
        <v>1</v>
      </c>
      <c r="T4" cm="1">
        <f t="array" aca="1" ref="T4" ca="1">_xlfn.IFS(A4=1,1,Tabelle3[[#This Row],[Aufgabe aufnehmen]],T3+1,Tabelle3[[#This Row],[Aufgaben inkl Zusatzaufgabe]],$W$5)</f>
        <v>3</v>
      </c>
    </row>
    <row r="5" spans="1:23" ht="58" x14ac:dyDescent="0.35">
      <c r="A5" s="35">
        <v>4</v>
      </c>
      <c r="B5" s="8" t="s">
        <v>60</v>
      </c>
      <c r="C5" s="6" t="s">
        <v>61</v>
      </c>
      <c r="D5" s="6" t="s">
        <v>51</v>
      </c>
      <c r="E5" s="6" t="s">
        <v>62</v>
      </c>
      <c r="F5" s="6" t="s">
        <v>51</v>
      </c>
      <c r="G5" s="45" t="s">
        <v>63</v>
      </c>
      <c r="H5" s="45" t="s">
        <v>51</v>
      </c>
      <c r="I5" s="6"/>
      <c r="J5" s="34" t="s">
        <v>64</v>
      </c>
      <c r="K5" s="8">
        <v>1</v>
      </c>
      <c r="L5" s="9">
        <f ca="1">RAND()</f>
        <v>0.39099008642121891</v>
      </c>
      <c r="M5">
        <f t="shared" ca="1" si="0"/>
        <v>14</v>
      </c>
      <c r="N5">
        <f ca="1">_xlfn.XLOOKUP(Tabelle3[[#This Row],[Zufallsaufgabe]],A:A,K:K)</f>
        <v>3</v>
      </c>
      <c r="O5">
        <f t="shared" ca="1" si="5"/>
        <v>7</v>
      </c>
      <c r="P5">
        <f t="shared" ca="1" si="2"/>
        <v>16</v>
      </c>
      <c r="Q5" t="b">
        <f t="shared" ca="1" si="3"/>
        <v>1</v>
      </c>
      <c r="R5" t="str">
        <f ca="1">IF(Q5=TRUE,"nein",N5)</f>
        <v>nein</v>
      </c>
      <c r="S5" t="b" cm="1">
        <f t="array" aca="1" ref="S5" ca="1">_xlfn.IFS(Q5=TRUE,TRUE,$W$3=0,FALSE,Q5=FALSE,IF(_xlfn.XLOOKUP($W$3,R:R,M:M)=M5,TRUE,FALSE))</f>
        <v>1</v>
      </c>
      <c r="T5" cm="1">
        <f t="array" aca="1" ref="T5" ca="1">_xlfn.IFS(A5=1,1,Tabelle3[[#This Row],[Aufgabe aufnehmen]],T4+1,Tabelle3[[#This Row],[Aufgaben inkl Zusatzaufgabe]],$W$5)</f>
        <v>4</v>
      </c>
      <c r="V5" t="s">
        <v>65</v>
      </c>
      <c r="W5">
        <f ca="1">COUNTIF(S2:S27,TRUE)</f>
        <v>11</v>
      </c>
    </row>
    <row r="6" spans="1:23" ht="43.5" x14ac:dyDescent="0.35">
      <c r="A6" s="41">
        <v>5</v>
      </c>
      <c r="B6" t="s">
        <v>66</v>
      </c>
      <c r="C6" s="6" t="s">
        <v>67</v>
      </c>
      <c r="D6" s="6" t="s">
        <v>51</v>
      </c>
      <c r="E6" s="6" t="s">
        <v>68</v>
      </c>
      <c r="F6" s="6" t="s">
        <v>51</v>
      </c>
      <c r="G6" s="6" t="s">
        <v>69</v>
      </c>
      <c r="H6" s="45" t="s">
        <v>51</v>
      </c>
      <c r="I6" s="6"/>
      <c r="J6" s="38" t="s">
        <v>70</v>
      </c>
      <c r="K6" s="6">
        <v>1</v>
      </c>
      <c r="L6" s="7">
        <f ca="1">RAND()</f>
        <v>0.56647081204059246</v>
      </c>
      <c r="M6">
        <f t="shared" ca="1" si="0"/>
        <v>8</v>
      </c>
      <c r="N6">
        <f ca="1">_xlfn.XLOOKUP(Tabelle3[[#This Row],[Zufallsaufgabe]],A:A,K:K)</f>
        <v>3</v>
      </c>
      <c r="O6">
        <f t="shared" ca="1" si="5"/>
        <v>10</v>
      </c>
      <c r="P6">
        <f t="shared" ca="1" si="2"/>
        <v>13</v>
      </c>
      <c r="Q6" t="b">
        <f t="shared" ca="1" si="3"/>
        <v>1</v>
      </c>
      <c r="R6" t="str">
        <f ca="1">IF(Q6=TRUE,"nein",N6)</f>
        <v>nein</v>
      </c>
      <c r="S6" t="b" cm="1">
        <f t="array" aca="1" ref="S6" ca="1">_xlfn.IFS(Q6=TRUE,TRUE,$W$3=0,FALSE,Q6=FALSE,IF(_xlfn.XLOOKUP($W$3,R:R,M:M)=M6,TRUE,FALSE))</f>
        <v>1</v>
      </c>
      <c r="T6" cm="1">
        <f t="array" aca="1" ref="T6" ca="1">_xlfn.IFS(A6=1,1,Tabelle3[[#This Row],[Aufgabe aufnehmen]],T5+1,Tabelle3[[#This Row],[Aufgaben inkl Zusatzaufgabe]],$W$5)</f>
        <v>5</v>
      </c>
    </row>
    <row r="7" spans="1:23" ht="29" x14ac:dyDescent="0.35">
      <c r="A7" s="35">
        <v>6</v>
      </c>
      <c r="B7" s="36" t="s">
        <v>71</v>
      </c>
      <c r="C7" s="6" t="s">
        <v>51</v>
      </c>
      <c r="D7" s="6" t="s">
        <v>51</v>
      </c>
      <c r="E7" s="6" t="s">
        <v>52</v>
      </c>
      <c r="F7" s="6" t="s">
        <v>51</v>
      </c>
      <c r="G7" s="45" t="s">
        <v>51</v>
      </c>
      <c r="H7" s="45" t="s">
        <v>51</v>
      </c>
      <c r="I7" s="45"/>
      <c r="J7" s="33" t="s">
        <v>72</v>
      </c>
      <c r="K7" s="8">
        <v>1</v>
      </c>
      <c r="L7" s="9">
        <f ca="1">RAND()</f>
        <v>0.54598579981794937</v>
      </c>
      <c r="M7">
        <f t="shared" ca="1" si="0"/>
        <v>9</v>
      </c>
      <c r="N7">
        <f ca="1">_xlfn.XLOOKUP(Tabelle3[[#This Row],[Zufallsaufgabe]],A:A,K:K)</f>
        <v>1</v>
      </c>
      <c r="O7">
        <f ca="1">O6+N7</f>
        <v>11</v>
      </c>
      <c r="P7">
        <f t="shared" ca="1" si="2"/>
        <v>10</v>
      </c>
      <c r="Q7" t="b">
        <f t="shared" ca="1" si="3"/>
        <v>1</v>
      </c>
      <c r="R7" t="str">
        <f ca="1">IF(Q7=TRUE,"nein",N7)</f>
        <v>nein</v>
      </c>
      <c r="S7" t="b" cm="1">
        <f t="array" aca="1" ref="S7" ca="1">_xlfn.IFS(Q7=TRUE,TRUE,$W$3=0,FALSE,Q7=FALSE,IF(_xlfn.XLOOKUP($W$3,R:R,M:M)=M7,TRUE,FALSE))</f>
        <v>1</v>
      </c>
      <c r="T7" cm="1">
        <f t="array" aca="1" ref="T7" ca="1">_xlfn.IFS(A7=1,1,Tabelle3[[#This Row],[Aufgabe aufnehmen]],T6+1,Tabelle3[[#This Row],[Aufgaben inkl Zusatzaufgabe]],$W$5)</f>
        <v>6</v>
      </c>
    </row>
    <row r="8" spans="1:23" x14ac:dyDescent="0.35">
      <c r="A8" s="41">
        <v>7</v>
      </c>
      <c r="B8" s="36" t="s">
        <v>73</v>
      </c>
      <c r="C8" s="6" t="s">
        <v>51</v>
      </c>
      <c r="D8" s="6" t="s">
        <v>51</v>
      </c>
      <c r="E8" s="6" t="s">
        <v>52</v>
      </c>
      <c r="F8" s="6" t="s">
        <v>51</v>
      </c>
      <c r="G8" s="45" t="s">
        <v>51</v>
      </c>
      <c r="H8" s="45" t="s">
        <v>51</v>
      </c>
      <c r="I8" s="45" t="s">
        <v>51</v>
      </c>
      <c r="J8" s="34" t="s">
        <v>74</v>
      </c>
      <c r="K8" s="6">
        <v>1</v>
      </c>
      <c r="L8" s="7">
        <f t="shared" ref="L8:L27" ca="1" si="6">RAND()</f>
        <v>0.25858502339178679</v>
      </c>
      <c r="M8">
        <f t="shared" ca="1" si="0"/>
        <v>17</v>
      </c>
      <c r="N8">
        <f ca="1">_xlfn.XLOOKUP(Tabelle3[[#This Row],[Zufallsaufgabe]],A:A,K:K)</f>
        <v>3</v>
      </c>
      <c r="O8">
        <f t="shared" ref="O8:O27" ca="1" si="7">O7+N8</f>
        <v>14</v>
      </c>
      <c r="P8">
        <f t="shared" ca="1" si="2"/>
        <v>9</v>
      </c>
      <c r="Q8" t="b">
        <f t="shared" ca="1" si="3"/>
        <v>1</v>
      </c>
      <c r="R8" t="str">
        <f t="shared" ref="R8:R27" ca="1" si="8">IF(Q8=TRUE,"nein",N8)</f>
        <v>nein</v>
      </c>
      <c r="S8" t="b" cm="1">
        <f t="array" aca="1" ref="S8" ca="1">_xlfn.IFS(Q8=TRUE,TRUE,$W$3=0,FALSE,Q8=FALSE,IF(_xlfn.XLOOKUP($W$3,R:R,M:M)=M8,TRUE,FALSE))</f>
        <v>1</v>
      </c>
      <c r="T8" cm="1">
        <f t="array" aca="1" ref="T8" ca="1">_xlfn.IFS(A8=1,1,Tabelle3[[#This Row],[Aufgabe aufnehmen]],T7+1,Tabelle3[[#This Row],[Aufgaben inkl Zusatzaufgabe]],$W$5)</f>
        <v>7</v>
      </c>
    </row>
    <row r="9" spans="1:23" ht="72.5" x14ac:dyDescent="0.35">
      <c r="A9" s="35">
        <v>8</v>
      </c>
      <c r="B9" s="36" t="s">
        <v>75</v>
      </c>
      <c r="C9" s="6" t="s">
        <v>52</v>
      </c>
      <c r="D9" s="6" t="s">
        <v>51</v>
      </c>
      <c r="E9" s="6" t="s">
        <v>52</v>
      </c>
      <c r="F9" s="6" t="s">
        <v>51</v>
      </c>
      <c r="G9" s="6" t="s">
        <v>52</v>
      </c>
      <c r="H9" s="6" t="s">
        <v>51</v>
      </c>
      <c r="I9" s="6"/>
      <c r="J9" s="29" t="s">
        <v>76</v>
      </c>
      <c r="K9" s="8">
        <v>3</v>
      </c>
      <c r="L9" s="9">
        <f t="shared" ca="1" si="6"/>
        <v>0.14490710588812672</v>
      </c>
      <c r="M9">
        <f t="shared" ca="1" si="0"/>
        <v>23</v>
      </c>
      <c r="N9">
        <f ca="1">_xlfn.XLOOKUP(Tabelle3[[#This Row],[Zufallsaufgabe]],A:A,K:K)</f>
        <v>1</v>
      </c>
      <c r="O9">
        <f t="shared" ca="1" si="7"/>
        <v>15</v>
      </c>
      <c r="P9">
        <f t="shared" ca="1" si="2"/>
        <v>6</v>
      </c>
      <c r="Q9" t="b">
        <f t="shared" ca="1" si="3"/>
        <v>1</v>
      </c>
      <c r="R9" t="str">
        <f t="shared" ca="1" si="8"/>
        <v>nein</v>
      </c>
      <c r="S9" t="b" cm="1">
        <f t="array" aca="1" ref="S9" ca="1">_xlfn.IFS(Q9=TRUE,TRUE,$W$3=0,FALSE,Q9=FALSE,IF(_xlfn.XLOOKUP($W$3,R:R,M:M)=M9,TRUE,FALSE))</f>
        <v>1</v>
      </c>
      <c r="T9" cm="1">
        <f t="array" aca="1" ref="T9" ca="1">_xlfn.IFS(A9=1,1,Tabelle3[[#This Row],[Aufgabe aufnehmen]],T8+1,Tabelle3[[#This Row],[Aufgaben inkl Zusatzaufgabe]],$W$5)</f>
        <v>8</v>
      </c>
    </row>
    <row r="10" spans="1:23" x14ac:dyDescent="0.35">
      <c r="A10" s="41">
        <v>9</v>
      </c>
      <c r="B10" s="36" t="s">
        <v>77</v>
      </c>
      <c r="C10" s="6" t="s">
        <v>51</v>
      </c>
      <c r="D10" s="6" t="s">
        <v>51</v>
      </c>
      <c r="E10" s="6" t="s">
        <v>52</v>
      </c>
      <c r="F10" s="6" t="s">
        <v>51</v>
      </c>
      <c r="G10" s="6" t="s">
        <v>51</v>
      </c>
      <c r="H10" s="6" t="s">
        <v>51</v>
      </c>
      <c r="I10" s="6"/>
      <c r="J10" s="34" t="s">
        <v>78</v>
      </c>
      <c r="K10" s="6">
        <v>1</v>
      </c>
      <c r="L10" s="7">
        <f t="shared" ca="1" si="6"/>
        <v>0.52419348159716606</v>
      </c>
      <c r="M10">
        <f t="shared" ca="1" si="0"/>
        <v>10</v>
      </c>
      <c r="N10">
        <f ca="1">_xlfn.XLOOKUP(Tabelle3[[#This Row],[Zufallsaufgabe]],A:A,K:K)</f>
        <v>2</v>
      </c>
      <c r="O10">
        <f t="shared" ca="1" si="7"/>
        <v>17</v>
      </c>
      <c r="P10">
        <f t="shared" ca="1" si="2"/>
        <v>5</v>
      </c>
      <c r="Q10" t="b">
        <f t="shared" ca="1" si="3"/>
        <v>1</v>
      </c>
      <c r="R10" t="str">
        <f t="shared" ca="1" si="8"/>
        <v>nein</v>
      </c>
      <c r="S10" t="b" cm="1">
        <f t="array" aca="1" ref="S10" ca="1">_xlfn.IFS(Q10=TRUE,TRUE,$W$3=0,FALSE,Q10=FALSE,IF(_xlfn.XLOOKUP($W$3,R:R,M:M)=M10,TRUE,FALSE))</f>
        <v>1</v>
      </c>
      <c r="T10" cm="1">
        <f t="array" aca="1" ref="T10" ca="1">_xlfn.IFS(A10=1,1,Tabelle3[[#This Row],[Aufgabe aufnehmen]],T9+1,Tabelle3[[#This Row],[Aufgaben inkl Zusatzaufgabe]],$W$5)</f>
        <v>9</v>
      </c>
    </row>
    <row r="11" spans="1:23" ht="116" x14ac:dyDescent="0.35">
      <c r="A11" s="35">
        <v>10</v>
      </c>
      <c r="B11" s="8" t="s">
        <v>79</v>
      </c>
      <c r="C11" s="6" t="s">
        <v>52</v>
      </c>
      <c r="D11" s="6" t="s">
        <v>52</v>
      </c>
      <c r="E11" s="6" t="s">
        <v>52</v>
      </c>
      <c r="F11" s="6" t="s">
        <v>52</v>
      </c>
      <c r="G11" s="6" t="s">
        <v>52</v>
      </c>
      <c r="H11" s="6" t="s">
        <v>52</v>
      </c>
      <c r="I11" s="6"/>
      <c r="J11" s="29" t="s">
        <v>80</v>
      </c>
      <c r="K11" s="8">
        <v>2</v>
      </c>
      <c r="L11" s="9">
        <f t="shared" ca="1" si="6"/>
        <v>0.46409933101724643</v>
      </c>
      <c r="M11">
        <f t="shared" ca="1" si="0"/>
        <v>12</v>
      </c>
      <c r="N11">
        <f ca="1">_xlfn.XLOOKUP(Tabelle3[[#This Row],[Zufallsaufgabe]],A:A,K:K)</f>
        <v>1</v>
      </c>
      <c r="O11">
        <f t="shared" ca="1" si="7"/>
        <v>18</v>
      </c>
      <c r="P11">
        <f t="shared" ca="1" si="2"/>
        <v>3</v>
      </c>
      <c r="Q11" t="b">
        <f t="shared" ca="1" si="3"/>
        <v>1</v>
      </c>
      <c r="R11" t="str">
        <f t="shared" ca="1" si="8"/>
        <v>nein</v>
      </c>
      <c r="S11" t="b" cm="1">
        <f t="array" aca="1" ref="S11" ca="1">_xlfn.IFS(Q11=TRUE,TRUE,$W$3=0,FALSE,Q11=FALSE,IF(_xlfn.XLOOKUP($W$3,R:R,M:M)=M11,TRUE,FALSE))</f>
        <v>1</v>
      </c>
      <c r="T11" cm="1">
        <f t="array" aca="1" ref="T11" ca="1">_xlfn.IFS(A11=1,1,Tabelle3[[#This Row],[Aufgabe aufnehmen]],T10+1,Tabelle3[[#This Row],[Aufgaben inkl Zusatzaufgabe]],$W$5)</f>
        <v>10</v>
      </c>
    </row>
    <row r="12" spans="1:23" ht="43.5" x14ac:dyDescent="0.35">
      <c r="A12" s="41">
        <v>11</v>
      </c>
      <c r="B12" s="41" t="s">
        <v>81</v>
      </c>
      <c r="C12" s="6" t="s">
        <v>51</v>
      </c>
      <c r="D12" s="6" t="s">
        <v>52</v>
      </c>
      <c r="E12" s="6" t="s">
        <v>52</v>
      </c>
      <c r="F12" s="6" t="s">
        <v>52</v>
      </c>
      <c r="G12" s="6" t="s">
        <v>51</v>
      </c>
      <c r="H12" s="6" t="s">
        <v>51</v>
      </c>
      <c r="I12" s="6"/>
      <c r="J12" s="38" t="s">
        <v>82</v>
      </c>
      <c r="K12" s="6">
        <v>1</v>
      </c>
      <c r="L12" s="7">
        <f t="shared" ca="1" si="6"/>
        <v>0.17953999775848128</v>
      </c>
      <c r="M12">
        <f t="shared" ca="1" si="0"/>
        <v>21</v>
      </c>
      <c r="N12">
        <f ca="1">_xlfn.XLOOKUP(Tabelle3[[#This Row],[Zufallsaufgabe]],A:A,K:K)</f>
        <v>2</v>
      </c>
      <c r="O12">
        <f t="shared" ca="1" si="7"/>
        <v>20</v>
      </c>
      <c r="P12">
        <f t="shared" ca="1" si="2"/>
        <v>2</v>
      </c>
      <c r="Q12" t="b">
        <f t="shared" ca="1" si="3"/>
        <v>1</v>
      </c>
      <c r="R12" t="str">
        <f t="shared" ca="1" si="8"/>
        <v>nein</v>
      </c>
      <c r="S12" t="b" cm="1">
        <f t="array" aca="1" ref="S12" ca="1">_xlfn.IFS(Q12=TRUE,TRUE,$W$3=0,FALSE,Q12=FALSE,IF(_xlfn.XLOOKUP($W$3,R:R,M:M)=M12,TRUE,FALSE))</f>
        <v>1</v>
      </c>
      <c r="T12" cm="1">
        <f t="array" aca="1" ref="T12" ca="1">_xlfn.IFS(A12=1,1,Tabelle3[[#This Row],[Aufgabe aufnehmen]],T11+1,Tabelle3[[#This Row],[Aufgaben inkl Zusatzaufgabe]],$W$5)</f>
        <v>11</v>
      </c>
    </row>
    <row r="13" spans="1:23" x14ac:dyDescent="0.35">
      <c r="A13" s="35">
        <v>12</v>
      </c>
      <c r="B13" s="36" t="s">
        <v>83</v>
      </c>
      <c r="C13" s="6" t="s">
        <v>51</v>
      </c>
      <c r="D13" s="6" t="s">
        <v>51</v>
      </c>
      <c r="E13" s="6" t="s">
        <v>84</v>
      </c>
      <c r="F13" s="6" t="s">
        <v>51</v>
      </c>
      <c r="G13" s="6" t="s">
        <v>51</v>
      </c>
      <c r="H13" s="6" t="s">
        <v>51</v>
      </c>
      <c r="I13" s="6" t="e" vm="9">
        <v>#VALUE!</v>
      </c>
      <c r="J13" s="29" t="e" vm="10">
        <v>#VALUE!</v>
      </c>
      <c r="K13" s="8">
        <v>1</v>
      </c>
      <c r="L13" s="9">
        <f t="shared" ca="1" si="6"/>
        <v>0.15306329568013155</v>
      </c>
      <c r="M13">
        <f t="shared" ca="1" si="0"/>
        <v>22</v>
      </c>
      <c r="N13">
        <f ca="1">_xlfn.XLOOKUP(Tabelle3[[#This Row],[Zufallsaufgabe]],A:A,K:K)</f>
        <v>1</v>
      </c>
      <c r="O13">
        <f t="shared" ca="1" si="7"/>
        <v>21</v>
      </c>
      <c r="P13">
        <f t="shared" ca="1" si="2"/>
        <v>0</v>
      </c>
      <c r="Q13" t="b">
        <f t="shared" ca="1" si="3"/>
        <v>0</v>
      </c>
      <c r="R13">
        <f t="shared" ca="1" si="8"/>
        <v>1</v>
      </c>
      <c r="S13" t="b" cm="1">
        <f t="array" aca="1" ref="S13" ca="1">_xlfn.IFS(Q13=TRUE,TRUE,$W$3=0,FALSE,Q13=FALSE,IF(_xlfn.XLOOKUP($W$3,R:R,M:M)=M13,TRUE,FALSE))</f>
        <v>0</v>
      </c>
      <c r="T13" t="e" cm="1">
        <f t="array" aca="1" ref="T13" ca="1">_xlfn.IFS(A13=1,1,Tabelle3[[#This Row],[Aufgabe aufnehmen]],T12+1,Tabelle3[[#This Row],[Aufgaben inkl Zusatzaufgabe]],$W$5)</f>
        <v>#N/A</v>
      </c>
    </row>
    <row r="14" spans="1:23" ht="145" x14ac:dyDescent="0.35">
      <c r="A14" s="41">
        <v>13</v>
      </c>
      <c r="B14" s="6" t="s">
        <v>85</v>
      </c>
      <c r="C14" s="6" t="s">
        <v>86</v>
      </c>
      <c r="D14" s="6" t="s">
        <v>87</v>
      </c>
      <c r="E14" s="6" t="s">
        <v>88</v>
      </c>
      <c r="F14" s="6" t="s">
        <v>89</v>
      </c>
      <c r="G14" s="6" t="s">
        <v>90</v>
      </c>
      <c r="H14" s="6" t="s">
        <v>91</v>
      </c>
      <c r="I14" s="41"/>
      <c r="J14" s="38" t="s">
        <v>92</v>
      </c>
      <c r="K14" s="6">
        <v>3</v>
      </c>
      <c r="L14" s="7">
        <f t="shared" ca="1" si="6"/>
        <v>0.22304549081996639</v>
      </c>
      <c r="M14">
        <f t="shared" ca="1" si="0"/>
        <v>19</v>
      </c>
      <c r="N14">
        <f ca="1">_xlfn.XLOOKUP(Tabelle3[[#This Row],[Zufallsaufgabe]],A:A,K:K)</f>
        <v>2</v>
      </c>
      <c r="O14">
        <f t="shared" ca="1" si="7"/>
        <v>23</v>
      </c>
      <c r="P14">
        <f t="shared" ca="1" si="2"/>
        <v>-1</v>
      </c>
      <c r="Q14" t="b">
        <f t="shared" ca="1" si="3"/>
        <v>0</v>
      </c>
      <c r="R14">
        <f t="shared" ca="1" si="8"/>
        <v>2</v>
      </c>
      <c r="S14" t="b" cm="1">
        <f t="array" aca="1" ref="S14" ca="1">_xlfn.IFS(Q14=TRUE,TRUE,$W$3=0,FALSE,Q14=FALSE,IF(_xlfn.XLOOKUP($W$3,R:R,M:M)=M14,TRUE,FALSE))</f>
        <v>0</v>
      </c>
      <c r="T14" t="e" cm="1">
        <f t="array" aca="1" ref="T14" ca="1">_xlfn.IFS(A14=1,1,Tabelle3[[#This Row],[Aufgabe aufnehmen]],T13+1,Tabelle3[[#This Row],[Aufgaben inkl Zusatzaufgabe]],$W$5)</f>
        <v>#N/A</v>
      </c>
    </row>
    <row r="15" spans="1:23" x14ac:dyDescent="0.35">
      <c r="A15" s="35">
        <v>14</v>
      </c>
      <c r="B15" s="36" t="s">
        <v>93</v>
      </c>
      <c r="C15" s="6" t="s">
        <v>94</v>
      </c>
      <c r="D15" s="6" t="s">
        <v>95</v>
      </c>
      <c r="E15" s="6" t="s">
        <v>96</v>
      </c>
      <c r="F15" s="6" t="s">
        <v>97</v>
      </c>
      <c r="G15" s="6" t="s">
        <v>98</v>
      </c>
      <c r="H15" s="6" t="s">
        <v>99</v>
      </c>
      <c r="I15" s="6" t="e" vm="11">
        <v>#VALUE!</v>
      </c>
      <c r="J15" s="29" t="e" vm="12">
        <v>#VALUE!</v>
      </c>
      <c r="K15" s="8">
        <v>3</v>
      </c>
      <c r="L15" s="9">
        <f t="shared" ca="1" si="6"/>
        <v>0.10372901441994276</v>
      </c>
      <c r="M15">
        <f t="shared" ca="1" si="0"/>
        <v>25</v>
      </c>
      <c r="N15">
        <f ca="1">_xlfn.XLOOKUP(Tabelle3[[#This Row],[Zufallsaufgabe]],A:A,K:K)</f>
        <v>1</v>
      </c>
      <c r="O15">
        <f t="shared" ca="1" si="7"/>
        <v>24</v>
      </c>
      <c r="P15">
        <f t="shared" ca="1" si="2"/>
        <v>-3</v>
      </c>
      <c r="Q15" t="b">
        <f t="shared" ca="1" si="3"/>
        <v>0</v>
      </c>
      <c r="R15">
        <f t="shared" ca="1" si="8"/>
        <v>1</v>
      </c>
      <c r="S15" t="b" cm="1">
        <f t="array" aca="1" ref="S15" ca="1">_xlfn.IFS(Q15=TRUE,TRUE,$W$3=0,FALSE,Q15=FALSE,IF(_xlfn.XLOOKUP($W$3,R:R,M:M)=M15,TRUE,FALSE))</f>
        <v>0</v>
      </c>
      <c r="T15" t="e" cm="1">
        <f t="array" aca="1" ref="T15" ca="1">_xlfn.IFS(A15=1,1,Tabelle3[[#This Row],[Aufgabe aufnehmen]],T14+1,Tabelle3[[#This Row],[Aufgaben inkl Zusatzaufgabe]],$W$5)</f>
        <v>#N/A</v>
      </c>
    </row>
    <row r="16" spans="1:23" x14ac:dyDescent="0.35">
      <c r="A16" s="41">
        <v>15</v>
      </c>
      <c r="B16" s="41" t="s">
        <v>83</v>
      </c>
      <c r="C16" s="6" t="s">
        <v>51</v>
      </c>
      <c r="D16" s="6" t="s">
        <v>51</v>
      </c>
      <c r="E16" s="6" t="s">
        <v>84</v>
      </c>
      <c r="F16" s="6" t="s">
        <v>51</v>
      </c>
      <c r="G16" s="6" t="s">
        <v>51</v>
      </c>
      <c r="H16" s="6" t="s">
        <v>51</v>
      </c>
      <c r="I16" s="6" t="e" vm="13">
        <v>#VALUE!</v>
      </c>
      <c r="J16" s="34" t="e" vm="14">
        <v>#VALUE!</v>
      </c>
      <c r="K16" s="6">
        <v>1</v>
      </c>
      <c r="L16" s="7">
        <f t="shared" ca="1" si="6"/>
        <v>0.22413052511123444</v>
      </c>
      <c r="M16">
        <f t="shared" ca="1" si="0"/>
        <v>18</v>
      </c>
      <c r="N16">
        <f ca="1">_xlfn.XLOOKUP(Tabelle3[[#This Row],[Zufallsaufgabe]],A:A,K:K)</f>
        <v>2</v>
      </c>
      <c r="O16">
        <f t="shared" ca="1" si="7"/>
        <v>26</v>
      </c>
      <c r="P16">
        <f t="shared" ca="1" si="2"/>
        <v>-4</v>
      </c>
      <c r="Q16" t="b">
        <f t="shared" ca="1" si="3"/>
        <v>0</v>
      </c>
      <c r="R16">
        <f t="shared" ca="1" si="8"/>
        <v>2</v>
      </c>
      <c r="S16" t="b" cm="1">
        <f t="array" aca="1" ref="S16" ca="1">_xlfn.IFS(Q16=TRUE,TRUE,$W$3=0,FALSE,Q16=FALSE,IF(_xlfn.XLOOKUP($W$3,R:R,M:M)=M16,TRUE,FALSE))</f>
        <v>0</v>
      </c>
      <c r="T16" t="e" cm="1">
        <f t="array" aca="1" ref="T16" ca="1">_xlfn.IFS(A16=1,1,Tabelle3[[#This Row],[Aufgabe aufnehmen]],T15+1,Tabelle3[[#This Row],[Aufgaben inkl Zusatzaufgabe]],$W$5)</f>
        <v>#N/A</v>
      </c>
    </row>
    <row r="17" spans="1:20" x14ac:dyDescent="0.35">
      <c r="A17" s="35">
        <v>16</v>
      </c>
      <c r="B17" s="35" t="s">
        <v>83</v>
      </c>
      <c r="C17" s="6" t="s">
        <v>51</v>
      </c>
      <c r="D17" s="6" t="s">
        <v>51</v>
      </c>
      <c r="E17" s="6" t="s">
        <v>84</v>
      </c>
      <c r="F17" s="6" t="s">
        <v>51</v>
      </c>
      <c r="G17" s="6" t="s">
        <v>51</v>
      </c>
      <c r="H17" s="6" t="s">
        <v>51</v>
      </c>
      <c r="I17" s="6" t="e" vm="15">
        <v>#VALUE!</v>
      </c>
      <c r="J17" s="29" t="e" vm="16">
        <v>#VALUE!</v>
      </c>
      <c r="K17" s="8">
        <v>1</v>
      </c>
      <c r="L17" s="9">
        <f t="shared" ca="1" si="6"/>
        <v>0.90415576996749558</v>
      </c>
      <c r="M17">
        <f t="shared" ca="1" si="0"/>
        <v>2</v>
      </c>
      <c r="N17">
        <f ca="1">_xlfn.XLOOKUP(Tabelle3[[#This Row],[Zufallsaufgabe]],A:A,K:K)</f>
        <v>1</v>
      </c>
      <c r="O17">
        <f t="shared" ca="1" si="7"/>
        <v>27</v>
      </c>
      <c r="P17">
        <f t="shared" ca="1" si="2"/>
        <v>-6</v>
      </c>
      <c r="Q17" t="b">
        <f t="shared" ca="1" si="3"/>
        <v>0</v>
      </c>
      <c r="R17">
        <f t="shared" ca="1" si="8"/>
        <v>1</v>
      </c>
      <c r="S17" t="b" cm="1">
        <f t="array" aca="1" ref="S17" ca="1">_xlfn.IFS(Q17=TRUE,TRUE,$W$3=0,FALSE,Q17=FALSE,IF(_xlfn.XLOOKUP($W$3,R:R,M:M)=M17,TRUE,FALSE))</f>
        <v>0</v>
      </c>
      <c r="T17" t="e" cm="1">
        <f t="array" aca="1" ref="T17" ca="1">_xlfn.IFS(A17=1,1,Tabelle3[[#This Row],[Aufgabe aufnehmen]],T16+1,Tabelle3[[#This Row],[Aufgaben inkl Zusatzaufgabe]],$W$5)</f>
        <v>#N/A</v>
      </c>
    </row>
    <row r="18" spans="1:20" x14ac:dyDescent="0.35">
      <c r="A18" s="41">
        <v>17</v>
      </c>
      <c r="B18" s="41" t="s">
        <v>100</v>
      </c>
      <c r="C18" s="6" t="s">
        <v>94</v>
      </c>
      <c r="D18" s="6" t="s">
        <v>95</v>
      </c>
      <c r="E18" s="6" t="s">
        <v>96</v>
      </c>
      <c r="F18" s="6" t="s">
        <v>97</v>
      </c>
      <c r="G18" s="6" t="s">
        <v>98</v>
      </c>
      <c r="H18" s="6" t="s">
        <v>99</v>
      </c>
      <c r="I18" s="6" t="e" vm="17">
        <v>#VALUE!</v>
      </c>
      <c r="J18" s="34" t="e" vm="18">
        <v>#VALUE!</v>
      </c>
      <c r="K18" s="6">
        <v>3</v>
      </c>
      <c r="L18" s="7">
        <f t="shared" ca="1" si="6"/>
        <v>0.49201350179382852</v>
      </c>
      <c r="M18">
        <f t="shared" ca="1" si="0"/>
        <v>11</v>
      </c>
      <c r="N18">
        <f ca="1">_xlfn.XLOOKUP(Tabelle3[[#This Row],[Zufallsaufgabe]],A:A,K:K)</f>
        <v>1</v>
      </c>
      <c r="O18">
        <f t="shared" ca="1" si="7"/>
        <v>28</v>
      </c>
      <c r="P18">
        <f t="shared" ca="1" si="2"/>
        <v>-7</v>
      </c>
      <c r="Q18" t="b">
        <f t="shared" ca="1" si="3"/>
        <v>0</v>
      </c>
      <c r="R18">
        <f t="shared" ca="1" si="8"/>
        <v>1</v>
      </c>
      <c r="S18" t="b" cm="1">
        <f t="array" aca="1" ref="S18" ca="1">_xlfn.IFS(Q18=TRUE,TRUE,$W$3=0,FALSE,Q18=FALSE,IF(_xlfn.XLOOKUP($W$3,R:R,M:M)=M18,TRUE,FALSE))</f>
        <v>0</v>
      </c>
      <c r="T18" t="e" cm="1">
        <f t="array" aca="1" ref="T18" ca="1">_xlfn.IFS(A18=1,1,Tabelle3[[#This Row],[Aufgabe aufnehmen]],T17+1,Tabelle3[[#This Row],[Aufgaben inkl Zusatzaufgabe]],$W$5)</f>
        <v>#N/A</v>
      </c>
    </row>
    <row r="19" spans="1:20" ht="101.5" x14ac:dyDescent="0.35">
      <c r="A19" s="35">
        <v>18</v>
      </c>
      <c r="B19" s="6" t="s">
        <v>101</v>
      </c>
      <c r="C19" s="8" t="s">
        <v>51</v>
      </c>
      <c r="D19" s="30" t="s">
        <v>102</v>
      </c>
      <c r="E19" s="30" t="s">
        <v>51</v>
      </c>
      <c r="F19" s="30" t="s">
        <v>102</v>
      </c>
      <c r="G19" s="6" t="s">
        <v>51</v>
      </c>
      <c r="H19" s="6" t="s">
        <v>51</v>
      </c>
      <c r="I19" s="6"/>
      <c r="J19" s="38" t="s">
        <v>103</v>
      </c>
      <c r="K19" s="8">
        <v>2</v>
      </c>
      <c r="L19" s="9">
        <f t="shared" ca="1" si="6"/>
        <v>0.78476605883222716</v>
      </c>
      <c r="M19">
        <f t="shared" ca="1" si="0"/>
        <v>5</v>
      </c>
      <c r="N19">
        <f ca="1">_xlfn.XLOOKUP(Tabelle3[[#This Row],[Zufallsaufgabe]],A:A,K:K)</f>
        <v>1</v>
      </c>
      <c r="O19">
        <f t="shared" ca="1" si="7"/>
        <v>29</v>
      </c>
      <c r="P19">
        <f t="shared" ca="1" si="2"/>
        <v>-8</v>
      </c>
      <c r="Q19" t="b">
        <f t="shared" ca="1" si="3"/>
        <v>0</v>
      </c>
      <c r="R19">
        <f t="shared" ca="1" si="8"/>
        <v>1</v>
      </c>
      <c r="S19" t="b" cm="1">
        <f t="array" aca="1" ref="S19" ca="1">_xlfn.IFS(Q19=TRUE,TRUE,$W$3=0,FALSE,Q19=FALSE,IF(_xlfn.XLOOKUP($W$3,R:R,M:M)=M19,TRUE,FALSE))</f>
        <v>0</v>
      </c>
      <c r="T19" t="e" cm="1">
        <f t="array" aca="1" ref="T19" ca="1">_xlfn.IFS(A19=1,1,Tabelle3[[#This Row],[Aufgabe aufnehmen]],T18+1,Tabelle3[[#This Row],[Aufgaben inkl Zusatzaufgabe]],$W$5)</f>
        <v>#N/A</v>
      </c>
    </row>
    <row r="20" spans="1:20" ht="101.5" x14ac:dyDescent="0.35">
      <c r="A20" s="41">
        <v>19</v>
      </c>
      <c r="B20" s="6" t="s">
        <v>104</v>
      </c>
      <c r="C20" s="6" t="s">
        <v>51</v>
      </c>
      <c r="D20" s="6" t="s">
        <v>51</v>
      </c>
      <c r="E20" s="6" t="s">
        <v>52</v>
      </c>
      <c r="F20" s="6" t="s">
        <v>51</v>
      </c>
      <c r="G20" s="6" t="s">
        <v>51</v>
      </c>
      <c r="H20" s="6" t="s">
        <v>51</v>
      </c>
      <c r="I20" s="6"/>
      <c r="J20" s="38" t="s">
        <v>105</v>
      </c>
      <c r="K20" s="6">
        <v>2</v>
      </c>
      <c r="L20" s="7">
        <f t="shared" ca="1" si="6"/>
        <v>0.61605473296981894</v>
      </c>
      <c r="M20">
        <f t="shared" ca="1" si="0"/>
        <v>6</v>
      </c>
      <c r="N20">
        <f ca="1">_xlfn.XLOOKUP(Tabelle3[[#This Row],[Zufallsaufgabe]],A:A,K:K)</f>
        <v>1</v>
      </c>
      <c r="O20">
        <f t="shared" ca="1" si="7"/>
        <v>30</v>
      </c>
      <c r="P20">
        <f t="shared" ca="1" si="2"/>
        <v>-9</v>
      </c>
      <c r="Q20" t="b">
        <f t="shared" ca="1" si="3"/>
        <v>0</v>
      </c>
      <c r="R20">
        <f t="shared" ca="1" si="8"/>
        <v>1</v>
      </c>
      <c r="S20" t="b" cm="1">
        <f t="array" aca="1" ref="S20" ca="1">_xlfn.IFS(Q20=TRUE,TRUE,$W$3=0,FALSE,Q20=FALSE,IF(_xlfn.XLOOKUP($W$3,R:R,M:M)=M20,TRUE,FALSE))</f>
        <v>0</v>
      </c>
      <c r="T20" t="e" cm="1">
        <f t="array" aca="1" ref="T20" ca="1">_xlfn.IFS(A20=1,1,Tabelle3[[#This Row],[Aufgabe aufnehmen]],T19+1,Tabelle3[[#This Row],[Aufgaben inkl Zusatzaufgabe]],$W$5)</f>
        <v>#N/A</v>
      </c>
    </row>
    <row r="21" spans="1:20" x14ac:dyDescent="0.35">
      <c r="A21" s="35">
        <v>20</v>
      </c>
      <c r="B21" s="35" t="s">
        <v>106</v>
      </c>
      <c r="C21" s="6" t="s">
        <v>51</v>
      </c>
      <c r="D21" s="6" t="s">
        <v>51</v>
      </c>
      <c r="E21" s="6" t="s">
        <v>52</v>
      </c>
      <c r="F21" s="6" t="s">
        <v>51</v>
      </c>
      <c r="G21" s="6" t="s">
        <v>51</v>
      </c>
      <c r="H21" s="6" t="s">
        <v>51</v>
      </c>
      <c r="I21" s="6"/>
      <c r="J21" s="34" t="s">
        <v>107</v>
      </c>
      <c r="K21" s="8">
        <v>2</v>
      </c>
      <c r="L21" s="9">
        <f t="shared" ca="1" si="6"/>
        <v>0.29231442424625997</v>
      </c>
      <c r="M21">
        <f t="shared" ca="1" si="0"/>
        <v>16</v>
      </c>
      <c r="N21">
        <f ca="1">_xlfn.XLOOKUP(Tabelle3[[#This Row],[Zufallsaufgabe]],A:A,K:K)</f>
        <v>1</v>
      </c>
      <c r="O21">
        <f t="shared" ca="1" si="7"/>
        <v>31</v>
      </c>
      <c r="P21">
        <f t="shared" ca="1" si="2"/>
        <v>-10</v>
      </c>
      <c r="Q21" t="b">
        <f t="shared" ca="1" si="3"/>
        <v>0</v>
      </c>
      <c r="R21">
        <f t="shared" ca="1" si="8"/>
        <v>1</v>
      </c>
      <c r="S21" t="b" cm="1">
        <f t="array" aca="1" ref="S21" ca="1">_xlfn.IFS(Q21=TRUE,TRUE,$W$3=0,FALSE,Q21=FALSE,IF(_xlfn.XLOOKUP($W$3,R:R,M:M)=M21,TRUE,FALSE))</f>
        <v>0</v>
      </c>
      <c r="T21" t="e" cm="1">
        <f t="array" aca="1" ref="T21" ca="1">_xlfn.IFS(A21=1,1,Tabelle3[[#This Row],[Aufgabe aufnehmen]],T20+1,Tabelle3[[#This Row],[Aufgaben inkl Zusatzaufgabe]],$W$5)</f>
        <v>#N/A</v>
      </c>
    </row>
    <row r="22" spans="1:20" ht="116" x14ac:dyDescent="0.35">
      <c r="A22" s="41">
        <v>21</v>
      </c>
      <c r="B22" s="41" t="s">
        <v>108</v>
      </c>
      <c r="C22" s="6" t="s">
        <v>51</v>
      </c>
      <c r="D22" s="6" t="s">
        <v>52</v>
      </c>
      <c r="E22" s="6" t="s">
        <v>52</v>
      </c>
      <c r="F22" s="6" t="s">
        <v>52</v>
      </c>
      <c r="G22" s="6" t="s">
        <v>52</v>
      </c>
      <c r="H22" s="6" t="s">
        <v>51</v>
      </c>
      <c r="I22" s="6"/>
      <c r="J22" s="34" t="s">
        <v>109</v>
      </c>
      <c r="K22" s="6">
        <v>2</v>
      </c>
      <c r="L22" s="7">
        <f t="shared" ca="1" si="6"/>
        <v>0.37561736289444125</v>
      </c>
      <c r="M22">
        <f t="shared" ca="1" si="0"/>
        <v>15</v>
      </c>
      <c r="N22">
        <f ca="1">_xlfn.XLOOKUP(Tabelle3[[#This Row],[Zufallsaufgabe]],A:A,K:K)</f>
        <v>1</v>
      </c>
      <c r="O22">
        <f t="shared" ca="1" si="7"/>
        <v>32</v>
      </c>
      <c r="P22">
        <f t="shared" ca="1" si="2"/>
        <v>-11</v>
      </c>
      <c r="Q22" t="b">
        <f t="shared" ca="1" si="3"/>
        <v>0</v>
      </c>
      <c r="R22">
        <f t="shared" ca="1" si="8"/>
        <v>1</v>
      </c>
      <c r="S22" t="b" cm="1">
        <f t="array" aca="1" ref="S22" ca="1">_xlfn.IFS(Q22=TRUE,TRUE,$W$3=0,FALSE,Q22=FALSE,IF(_xlfn.XLOOKUP($W$3,R:R,M:M)=M22,TRUE,FALSE))</f>
        <v>0</v>
      </c>
      <c r="T22" t="e" cm="1">
        <f t="array" aca="1" ref="T22" ca="1">_xlfn.IFS(A22=1,1,Tabelle3[[#This Row],[Aufgabe aufnehmen]],T21+1,Tabelle3[[#This Row],[Aufgaben inkl Zusatzaufgabe]],$W$5)</f>
        <v>#N/A</v>
      </c>
    </row>
    <row r="23" spans="1:20" ht="43.5" x14ac:dyDescent="0.35">
      <c r="A23" s="35">
        <v>22</v>
      </c>
      <c r="B23" s="36" t="s">
        <v>110</v>
      </c>
      <c r="C23" s="6" t="s">
        <v>51</v>
      </c>
      <c r="D23" s="6" t="s">
        <v>52</v>
      </c>
      <c r="E23" s="6" t="s">
        <v>52</v>
      </c>
      <c r="F23" s="6" t="s">
        <v>52</v>
      </c>
      <c r="G23" s="6" t="s">
        <v>52</v>
      </c>
      <c r="H23" s="6" t="s">
        <v>51</v>
      </c>
      <c r="I23" s="6"/>
      <c r="J23" s="34" t="s">
        <v>111</v>
      </c>
      <c r="K23" s="8">
        <v>1</v>
      </c>
      <c r="L23" s="9">
        <f t="shared" ca="1" si="6"/>
        <v>0.40645395417442132</v>
      </c>
      <c r="M23">
        <f t="shared" ca="1" si="0"/>
        <v>13</v>
      </c>
      <c r="N23">
        <f ca="1">_xlfn.XLOOKUP(Tabelle3[[#This Row],[Zufallsaufgabe]],A:A,K:K)</f>
        <v>3</v>
      </c>
      <c r="O23">
        <f t="shared" ca="1" si="7"/>
        <v>35</v>
      </c>
      <c r="P23">
        <f t="shared" ca="1" si="2"/>
        <v>-12</v>
      </c>
      <c r="Q23" t="b">
        <f t="shared" ca="1" si="3"/>
        <v>0</v>
      </c>
      <c r="R23">
        <f t="shared" ca="1" si="8"/>
        <v>3</v>
      </c>
      <c r="S23" t="b" cm="1">
        <f t="array" aca="1" ref="S23" ca="1">_xlfn.IFS(Q23=TRUE,TRUE,$W$3=0,FALSE,Q23=FALSE,IF(_xlfn.XLOOKUP($W$3,R:R,M:M)=M23,TRUE,FALSE))</f>
        <v>0</v>
      </c>
      <c r="T23" t="e" cm="1">
        <f t="array" aca="1" ref="T23" ca="1">_xlfn.IFS(A23=1,1,Tabelle3[[#This Row],[Aufgabe aufnehmen]],T22+1,Tabelle3[[#This Row],[Aufgaben inkl Zusatzaufgabe]],$W$5)</f>
        <v>#N/A</v>
      </c>
    </row>
    <row r="24" spans="1:20" x14ac:dyDescent="0.35">
      <c r="A24" s="41">
        <v>23</v>
      </c>
      <c r="B24" s="41" t="s">
        <v>112</v>
      </c>
      <c r="C24" s="6" t="s">
        <v>51</v>
      </c>
      <c r="D24" s="6" t="s">
        <v>52</v>
      </c>
      <c r="E24" s="6" t="s">
        <v>52</v>
      </c>
      <c r="F24" s="6" t="s">
        <v>52</v>
      </c>
      <c r="G24" s="6" t="s">
        <v>52</v>
      </c>
      <c r="H24" s="6" t="s">
        <v>51</v>
      </c>
      <c r="I24" s="6"/>
      <c r="J24" s="34" t="s">
        <v>113</v>
      </c>
      <c r="K24" s="6">
        <v>1</v>
      </c>
      <c r="L24" s="7">
        <f t="shared" ca="1" si="6"/>
        <v>0.59764352287906275</v>
      </c>
      <c r="M24">
        <f t="shared" ca="1" si="0"/>
        <v>7</v>
      </c>
      <c r="N24">
        <f ca="1">_xlfn.XLOOKUP(Tabelle3[[#This Row],[Zufallsaufgabe]],A:A,K:K)</f>
        <v>1</v>
      </c>
      <c r="O24">
        <f t="shared" ca="1" si="7"/>
        <v>36</v>
      </c>
      <c r="P24">
        <f t="shared" ca="1" si="2"/>
        <v>-15</v>
      </c>
      <c r="Q24" t="b">
        <f t="shared" ca="1" si="3"/>
        <v>0</v>
      </c>
      <c r="R24">
        <f t="shared" ca="1" si="8"/>
        <v>1</v>
      </c>
      <c r="S24" t="b" cm="1">
        <f t="array" aca="1" ref="S24" ca="1">_xlfn.IFS(Q24=TRUE,TRUE,$W$3=0,FALSE,Q24=FALSE,IF(_xlfn.XLOOKUP($W$3,R:R,M:M)=M24,TRUE,FALSE))</f>
        <v>0</v>
      </c>
      <c r="T24" t="e" cm="1">
        <f t="array" aca="1" ref="T24" ca="1">_xlfn.IFS(A24=1,1,Tabelle3[[#This Row],[Aufgabe aufnehmen]],T23+1,Tabelle3[[#This Row],[Aufgaben inkl Zusatzaufgabe]],$W$5)</f>
        <v>#N/A</v>
      </c>
    </row>
    <row r="25" spans="1:20" x14ac:dyDescent="0.35">
      <c r="A25" s="35">
        <v>24</v>
      </c>
      <c r="B25" s="8" t="s">
        <v>114</v>
      </c>
      <c r="C25" s="6" t="s">
        <v>51</v>
      </c>
      <c r="D25" s="6" t="s">
        <v>51</v>
      </c>
      <c r="E25" s="6" t="s">
        <v>52</v>
      </c>
      <c r="F25" s="6" t="s">
        <v>51</v>
      </c>
      <c r="G25" s="6" t="s">
        <v>51</v>
      </c>
      <c r="H25" s="6" t="s">
        <v>51</v>
      </c>
      <c r="I25" s="6"/>
      <c r="J25" s="34" t="s">
        <v>115</v>
      </c>
      <c r="K25" s="8">
        <v>1</v>
      </c>
      <c r="L25" s="9">
        <f t="shared" ca="1" si="6"/>
        <v>0.97537604207378259</v>
      </c>
      <c r="M25">
        <f t="shared" ca="1" si="0"/>
        <v>1</v>
      </c>
      <c r="N25">
        <f ca="1">_xlfn.XLOOKUP(Tabelle3[[#This Row],[Zufallsaufgabe]],A:A,K:K)</f>
        <v>2</v>
      </c>
      <c r="O25">
        <f t="shared" ca="1" si="7"/>
        <v>38</v>
      </c>
      <c r="P25">
        <f t="shared" ca="1" si="2"/>
        <v>-16</v>
      </c>
      <c r="Q25" t="b">
        <f t="shared" ca="1" si="3"/>
        <v>0</v>
      </c>
      <c r="R25">
        <f t="shared" ca="1" si="8"/>
        <v>2</v>
      </c>
      <c r="S25" t="b" cm="1">
        <f t="array" aca="1" ref="S25" ca="1">_xlfn.IFS(Q25=TRUE,TRUE,$W$3=0,FALSE,Q25=FALSE,IF(_xlfn.XLOOKUP($W$3,R:R,M:M)=M25,TRUE,FALSE))</f>
        <v>0</v>
      </c>
      <c r="T25" t="e" cm="1">
        <f t="array" aca="1" ref="T25" ca="1">_xlfn.IFS(A25=1,1,Tabelle3[[#This Row],[Aufgabe aufnehmen]],T24+1,Tabelle3[[#This Row],[Aufgaben inkl Zusatzaufgabe]],$W$5)</f>
        <v>#N/A</v>
      </c>
    </row>
    <row r="26" spans="1:20" x14ac:dyDescent="0.35">
      <c r="A26" s="41">
        <v>25</v>
      </c>
      <c r="B26" s="36" t="s">
        <v>116</v>
      </c>
      <c r="C26" s="6" t="s">
        <v>51</v>
      </c>
      <c r="D26" s="6" t="s">
        <v>51</v>
      </c>
      <c r="E26" s="6" t="s">
        <v>52</v>
      </c>
      <c r="F26" s="6" t="s">
        <v>51</v>
      </c>
      <c r="G26" s="6" t="s">
        <v>51</v>
      </c>
      <c r="H26" s="6" t="s">
        <v>51</v>
      </c>
      <c r="I26" s="6"/>
      <c r="J26" s="34" t="s">
        <v>117</v>
      </c>
      <c r="K26" s="6">
        <v>1</v>
      </c>
      <c r="L26" s="7">
        <f t="shared" ca="1" si="6"/>
        <v>0.81030746522124109</v>
      </c>
      <c r="M26">
        <f t="shared" ca="1" si="0"/>
        <v>4</v>
      </c>
      <c r="N26">
        <f ca="1">_xlfn.XLOOKUP(Tabelle3[[#This Row],[Zufallsaufgabe]],A:A,K:K)</f>
        <v>1</v>
      </c>
      <c r="O26">
        <f t="shared" ca="1" si="7"/>
        <v>39</v>
      </c>
      <c r="P26">
        <f t="shared" ca="1" si="2"/>
        <v>-18</v>
      </c>
      <c r="Q26" t="b">
        <f t="shared" ca="1" si="3"/>
        <v>0</v>
      </c>
      <c r="R26">
        <f t="shared" ca="1" si="8"/>
        <v>1</v>
      </c>
      <c r="S26" t="b" cm="1">
        <f t="array" aca="1" ref="S26" ca="1">_xlfn.IFS(Q26=TRUE,TRUE,$W$3=0,FALSE,Q26=FALSE,IF(_xlfn.XLOOKUP($W$3,R:R,M:M)=M26,TRUE,FALSE))</f>
        <v>0</v>
      </c>
      <c r="T26" t="e" cm="1">
        <f t="array" aca="1" ref="T26" ca="1">_xlfn.IFS(A26=1,1,Tabelle3[[#This Row],[Aufgabe aufnehmen]],T25+1,Tabelle3[[#This Row],[Aufgaben inkl Zusatzaufgabe]],$W$5)</f>
        <v>#N/A</v>
      </c>
    </row>
    <row r="27" spans="1:20" x14ac:dyDescent="0.35">
      <c r="A27" s="35">
        <v>26</v>
      </c>
      <c r="B27" s="8" t="s">
        <v>118</v>
      </c>
      <c r="C27" s="43" t="s">
        <v>119</v>
      </c>
      <c r="D27" s="30" t="s">
        <v>102</v>
      </c>
      <c r="E27" s="30" t="s">
        <v>51</v>
      </c>
      <c r="F27" s="30" t="s">
        <v>102</v>
      </c>
      <c r="G27" s="30" t="s">
        <v>51</v>
      </c>
      <c r="H27" s="30" t="s">
        <v>51</v>
      </c>
      <c r="I27" s="30"/>
      <c r="J27" s="29" t="s">
        <v>120</v>
      </c>
      <c r="K27" s="8">
        <v>2</v>
      </c>
      <c r="L27" s="9">
        <f t="shared" ca="1" si="6"/>
        <v>0.19274921931621225</v>
      </c>
      <c r="M27">
        <f t="shared" ca="1" si="0"/>
        <v>20</v>
      </c>
      <c r="N27">
        <f ca="1">_xlfn.XLOOKUP(Tabelle3[[#This Row],[Zufallsaufgabe]],A:A,K:K)</f>
        <v>2</v>
      </c>
      <c r="O27">
        <f t="shared" ca="1" si="7"/>
        <v>41</v>
      </c>
      <c r="P27">
        <f t="shared" ca="1" si="2"/>
        <v>-19</v>
      </c>
      <c r="Q27" t="b">
        <f t="shared" ca="1" si="3"/>
        <v>0</v>
      </c>
      <c r="R27">
        <f t="shared" ca="1" si="8"/>
        <v>2</v>
      </c>
      <c r="S27" t="b" cm="1">
        <f t="array" aca="1" ref="S27" ca="1">_xlfn.IFS(Q27=TRUE,TRUE,$W$3=0,FALSE,Q27=FALSE,IF(_xlfn.XLOOKUP($W$3,R:R,M:M)=M27,TRUE,FALSE))</f>
        <v>0</v>
      </c>
      <c r="T27" t="e" cm="1">
        <f t="array" aca="1" ref="T27" ca="1">_xlfn.IFS(A27=1,1,Tabelle3[[#This Row],[Aufgabe aufnehmen]],T26+1,Tabelle3[[#This Row],[Aufgaben inkl Zusatzaufgabe]],$W$5)</f>
        <v>#N/A</v>
      </c>
    </row>
    <row r="28" spans="1:20" x14ac:dyDescent="0.35">
      <c r="A28" s="41"/>
      <c r="B28" s="8"/>
      <c r="C28" s="8"/>
      <c r="D28" s="8"/>
      <c r="E28" s="8"/>
      <c r="F28" s="8"/>
      <c r="G28" s="8"/>
      <c r="H28" s="6"/>
      <c r="I28" s="6"/>
      <c r="J28" s="29"/>
      <c r="K28" s="6"/>
      <c r="L28" s="7"/>
    </row>
    <row r="29" spans="1:20" x14ac:dyDescent="0.35">
      <c r="A29" s="35"/>
      <c r="B29" s="28"/>
      <c r="C29" s="6"/>
      <c r="D29" s="6"/>
      <c r="E29" s="6"/>
      <c r="F29" s="6"/>
      <c r="G29" s="6"/>
      <c r="H29" s="6"/>
      <c r="I29" s="6"/>
      <c r="J29" s="29"/>
      <c r="K29" s="8"/>
      <c r="L29" s="9"/>
    </row>
    <row r="30" spans="1:20" x14ac:dyDescent="0.35">
      <c r="A30" s="41"/>
      <c r="B30" s="30"/>
      <c r="C30" s="6"/>
      <c r="D30" s="6"/>
      <c r="E30" s="6"/>
      <c r="F30" s="6"/>
      <c r="G30" s="6"/>
      <c r="H30" s="6"/>
      <c r="I30" s="6"/>
      <c r="J30" s="38"/>
      <c r="K30" s="6"/>
      <c r="L30" s="7"/>
    </row>
    <row r="31" spans="1:20" x14ac:dyDescent="0.35">
      <c r="A31" s="35"/>
      <c r="B31" s="28"/>
      <c r="C31" s="6"/>
      <c r="D31" s="6"/>
      <c r="E31" s="6"/>
      <c r="F31" s="6"/>
      <c r="G31" s="6"/>
      <c r="H31" s="6"/>
      <c r="I31" s="6"/>
      <c r="J31" s="29"/>
      <c r="K31" s="8"/>
      <c r="L31" s="9"/>
    </row>
    <row r="32" spans="1:20" x14ac:dyDescent="0.35">
      <c r="A32" s="41"/>
      <c r="B32" s="30"/>
      <c r="C32" s="6"/>
      <c r="D32" s="6"/>
      <c r="E32" s="6"/>
      <c r="F32" s="6"/>
      <c r="G32" s="6"/>
      <c r="H32" s="6"/>
      <c r="I32" s="6"/>
      <c r="J32" s="38"/>
      <c r="K32" s="6"/>
      <c r="L32" s="7"/>
    </row>
    <row r="33" spans="1:12" x14ac:dyDescent="0.35">
      <c r="A33" s="42"/>
      <c r="B33" s="32"/>
      <c r="C33" s="6"/>
      <c r="D33" s="6"/>
      <c r="E33" s="6"/>
      <c r="F33" s="6"/>
      <c r="G33" s="6"/>
      <c r="H33" s="6"/>
      <c r="I33" s="6"/>
      <c r="J33" s="39"/>
      <c r="K33" s="2"/>
      <c r="L33" s="3"/>
    </row>
  </sheetData>
  <protectedRanges>
    <protectedRange sqref="J19 D19:H19 C1:J18 K1:K1048576 C20:J27 B29:J1048576 B1:B27" name="Fragen und Lösung"/>
  </protectedRanges>
  <phoneticPr fontId="2" type="noConversion"/>
  <conditionalFormatting sqref="M1:N27 S1:T27">
    <cfRule type="expression" dxfId="1" priority="3">
      <formula>$S1</formula>
    </cfRule>
  </conditionalFormatting>
  <conditionalFormatting sqref="N34:O1048576 T34:T1048576">
    <cfRule type="expression" dxfId="0" priority="1">
      <formula>$T34</formula>
    </cfRule>
  </conditionalFormatting>
  <pageMargins left="0.7" right="0.7" top="0.78740157499999996" bottom="0.78740157499999996" header="0.3" footer="0.3"/>
  <pageSetup paperSize="9" orientation="portrait" horizontalDpi="300" verticalDpi="0" r:id="rId1"/>
  <tableParts count="1">
    <tablePart r:id="rId2"/>
  </tableParts>
</worksheet>
</file>

<file path=docMetadata/LabelInfo.xml><?xml version="1.0" encoding="utf-8"?>
<clbl:labelList xmlns:clbl="http://schemas.microsoft.com/office/2020/mipLabelMetadata">
  <clbl:label id="{9d258917-277f-42cd-a3cd-14c4e9ee58bc}" enabled="1" method="Standard" siteId="{38ae3bcd-9579-4fd4-adda-b42e1495d55a}"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Hinweise</vt:lpstr>
      <vt:lpstr>Prüfung</vt:lpstr>
      <vt:lpstr>Lösung</vt:lpstr>
      <vt:lpstr>Fragenkatalog</vt:lpstr>
      <vt:lpstr>Fragensammlung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Zimmermann, Henrik (DI PA DCP FIN SCM)</dc:creator>
  <cp:keywords/>
  <dc:description/>
  <cp:lastModifiedBy>Massari Manuel</cp:lastModifiedBy>
  <cp:revision/>
  <dcterms:created xsi:type="dcterms:W3CDTF">2024-03-19T17:32:35Z</dcterms:created>
  <dcterms:modified xsi:type="dcterms:W3CDTF">2025-01-24T15:02:01Z</dcterms:modified>
  <cp:category/>
  <cp:contentStatus/>
</cp:coreProperties>
</file>